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 activeTab="1"/>
  </bookViews>
  <sheets>
    <sheet name="Ф 4.2 0611021" sheetId="1" r:id="rId1"/>
    <sheet name="Ф 4.1 0611021" sheetId="5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23" i="5" l="1"/>
  <c r="J78" i="5" l="1"/>
  <c r="J72" i="5"/>
  <c r="J69" i="5"/>
  <c r="J66" i="5"/>
  <c r="J58" i="5"/>
  <c r="J54" i="5"/>
  <c r="J51" i="5"/>
  <c r="J48" i="5"/>
  <c r="J41" i="5"/>
  <c r="J30" i="5"/>
  <c r="J29" i="5" s="1"/>
  <c r="I20" i="5"/>
  <c r="D78" i="5"/>
  <c r="D72" i="5"/>
  <c r="D69" i="5"/>
  <c r="D66" i="5"/>
  <c r="D58" i="5"/>
  <c r="D54" i="5"/>
  <c r="D51" i="5"/>
  <c r="D48" i="5"/>
  <c r="D41" i="5"/>
  <c r="D30" i="5"/>
  <c r="D29" i="5" s="1"/>
  <c r="D20" i="5"/>
  <c r="O78" i="5"/>
  <c r="N78" i="5"/>
  <c r="M78" i="5"/>
  <c r="L78" i="5"/>
  <c r="K78" i="5"/>
  <c r="O72" i="5"/>
  <c r="N72" i="5"/>
  <c r="M72" i="5"/>
  <c r="L72" i="5"/>
  <c r="K72" i="5"/>
  <c r="O69" i="5"/>
  <c r="N69" i="5"/>
  <c r="M69" i="5"/>
  <c r="L69" i="5"/>
  <c r="K69" i="5"/>
  <c r="O66" i="5"/>
  <c r="N66" i="5"/>
  <c r="M66" i="5"/>
  <c r="L66" i="5"/>
  <c r="K66" i="5"/>
  <c r="O58" i="5"/>
  <c r="N58" i="5"/>
  <c r="M58" i="5"/>
  <c r="L58" i="5"/>
  <c r="K58" i="5"/>
  <c r="O54" i="5"/>
  <c r="N54" i="5"/>
  <c r="M54" i="5"/>
  <c r="L54" i="5"/>
  <c r="K54" i="5"/>
  <c r="O51" i="5"/>
  <c r="N51" i="5"/>
  <c r="M51" i="5"/>
  <c r="L51" i="5"/>
  <c r="K51" i="5"/>
  <c r="O48" i="5"/>
  <c r="N48" i="5"/>
  <c r="M48" i="5"/>
  <c r="L48" i="5"/>
  <c r="K48" i="5"/>
  <c r="O41" i="5"/>
  <c r="N41" i="5"/>
  <c r="M41" i="5"/>
  <c r="L41" i="5"/>
  <c r="K41" i="5"/>
  <c r="O30" i="5"/>
  <c r="O29" i="5" s="1"/>
  <c r="N30" i="5"/>
  <c r="N29" i="5" s="1"/>
  <c r="M30" i="5"/>
  <c r="M29" i="5" s="1"/>
  <c r="L30" i="5"/>
  <c r="L29" i="5" s="1"/>
  <c r="K30" i="5"/>
  <c r="K29" i="5" s="1"/>
  <c r="G10" i="5"/>
  <c r="M4" i="5"/>
  <c r="I87" i="1"/>
  <c r="D87" i="1"/>
  <c r="I83" i="1"/>
  <c r="I82" i="1" s="1"/>
  <c r="D83" i="1"/>
  <c r="D82" i="1" s="1"/>
  <c r="I77" i="1"/>
  <c r="D77" i="1"/>
  <c r="I71" i="1"/>
  <c r="D71" i="1"/>
  <c r="I68" i="1"/>
  <c r="D68" i="1"/>
  <c r="I65" i="1"/>
  <c r="D65" i="1"/>
  <c r="J63" i="1"/>
  <c r="J62" i="1" s="1"/>
  <c r="J57" i="1"/>
  <c r="I57" i="1"/>
  <c r="D57" i="1"/>
  <c r="J53" i="1"/>
  <c r="I53" i="1"/>
  <c r="D53" i="1"/>
  <c r="J50" i="1"/>
  <c r="I50" i="1"/>
  <c r="D50" i="1"/>
  <c r="J47" i="1"/>
  <c r="I47" i="1"/>
  <c r="D47" i="1"/>
  <c r="J40" i="1"/>
  <c r="I40" i="1"/>
  <c r="D40" i="1"/>
  <c r="J29" i="1"/>
  <c r="J28" i="1" s="1"/>
  <c r="I29" i="1"/>
  <c r="I28" i="1" s="1"/>
  <c r="D29" i="1"/>
  <c r="D28" i="1" s="1"/>
  <c r="D33" i="1" l="1"/>
  <c r="D27" i="1" s="1"/>
  <c r="I63" i="1"/>
  <c r="I62" i="1" s="1"/>
  <c r="J34" i="5"/>
  <c r="J28" i="5" s="1"/>
  <c r="D34" i="5"/>
  <c r="D28" i="5" s="1"/>
  <c r="D64" i="5"/>
  <c r="D63" i="5" s="1"/>
  <c r="J64" i="5"/>
  <c r="J63" i="5" s="1"/>
  <c r="M64" i="5"/>
  <c r="M63" i="5" s="1"/>
  <c r="O34" i="5"/>
  <c r="O28" i="5" s="1"/>
  <c r="N34" i="5"/>
  <c r="N28" i="5" s="1"/>
  <c r="L34" i="5"/>
  <c r="L28" i="5" s="1"/>
  <c r="K34" i="5"/>
  <c r="K28" i="5" s="1"/>
  <c r="K64" i="5"/>
  <c r="K63" i="5" s="1"/>
  <c r="O64" i="5"/>
  <c r="O63" i="5" s="1"/>
  <c r="M34" i="5"/>
  <c r="M28" i="5" s="1"/>
  <c r="L64" i="5"/>
  <c r="L63" i="5" s="1"/>
  <c r="N64" i="5"/>
  <c r="N63" i="5" s="1"/>
  <c r="I33" i="1"/>
  <c r="I27" i="1" s="1"/>
  <c r="J33" i="1"/>
  <c r="J27" i="1" s="1"/>
  <c r="J25" i="1" s="1"/>
  <c r="D63" i="1"/>
  <c r="D62" i="1" s="1"/>
  <c r="I25" i="1" l="1"/>
  <c r="H20" i="1" s="1"/>
  <c r="J26" i="5"/>
  <c r="P20" i="5" s="1"/>
  <c r="D26" i="5"/>
  <c r="M26" i="5"/>
  <c r="O26" i="5"/>
  <c r="K26" i="5"/>
  <c r="N26" i="5"/>
  <c r="L26" i="5"/>
  <c r="D25" i="1"/>
  <c r="D20" i="1" s="1"/>
  <c r="D19" i="1" s="1"/>
  <c r="H19" i="1" l="1"/>
  <c r="L19" i="1" s="1"/>
</calcChain>
</file>

<file path=xl/sharedStrings.xml><?xml version="1.0" encoding="utf-8"?>
<sst xmlns="http://schemas.openxmlformats.org/spreadsheetml/2006/main" count="1155" uniqueCount="157">
  <si>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</si>
  <si>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</si>
  <si>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</si>
  <si>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</si>
  <si>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</si>
  <si>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</si>
  <si>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</si>
  <si>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</si>
  <si>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</si>
  <si>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</si>
  <si>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</si>
  <si>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</si>
  <si>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</si>
  <si>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</si>
  <si>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</si>
  <si>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</si>
  <si>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</si>
  <si>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</si>
  <si>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</si>
  <si>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</si>
  <si>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</si>
  <si>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</si>
  <si>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</si>
  <si>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</si>
  <si>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</si>
  <si>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</si>
  <si>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</si>
  <si>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</si>
  <si>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</si>
  <si>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</si>
  <si>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</si>
  <si>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</si>
  <si>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</si>
  <si>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</si>
  <si>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</si>
  <si>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</si>
  <si>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</si>
  <si>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</si>
  <si>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</si>
  <si>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</si>
  <si>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</si>
  <si>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</si>
  <si>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</si>
  <si>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</si>
  <si>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</si>
  <si>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</si>
  <si>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</si>
  <si>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</si>
  <si>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</si>
  <si>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</si>
  <si>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</si>
  <si>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</si>
  <si>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</si>
  <si>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</si>
  <si>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</si>
  <si>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</si>
  <si>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</si>
  <si>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</si>
  <si>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</si>
  <si>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</si>
  <si>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</si>
  <si>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</si>
  <si>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</si>
  <si>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</si>
  <si>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</si>
  <si>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</si>
  <si>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</si>
  <si>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</si>
  <si>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</si>
  <si>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</si>
  <si>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</si>
  <si>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</si>
  <si>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</si>
  <si>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</si>
  <si>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</si>
  <si>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</si>
  <si>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</si>
  <si>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</si>
  <si>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</si>
  <si>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</si>
  <si>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</si>
  <si>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</si>
  <si>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</si>
  <si>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</si>
  <si>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</si>
  <si>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</si>
  <si>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</si>
  <si>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</si>
  <si>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</si>
  <si>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</si>
  <si>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</si>
  <si>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</si>
  <si>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</si>
  <si>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</si>
  <si>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</si>
  <si>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</si>
  <si>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</si>
  <si>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</si>
  <si>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</si>
  <si>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</si>
  <si>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</si>
  <si>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</si>
  <si>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</si>
  <si>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</si>
  <si>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</si>
  <si>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</si>
  <si>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</si>
  <si>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</si>
  <si>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</si>
  <si>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</si>
  <si>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</si>
  <si>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</si>
  <si>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</si>
  <si>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</si>
  <si>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</si>
  <si>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</si>
  <si>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(в т. ч. школою - дитячим садком, інтернатом при школі), спеціалізованими школами, ліцеями, гімназіями, колегіумами</t>
  </si>
  <si>
    <t xml:space="preserve">Надання загальної середньої освіти загальноосвітніми навчальними закладами 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</si>
  <si>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</si>
  <si>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</si>
  <si>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</si>
  <si>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</si>
  <si>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</si>
  <si>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</si>
  <si>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</si>
  <si>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</si>
  <si>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</si>
  <si>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</si>
  <si>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</si>
  <si>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</si>
  <si>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</si>
  <si>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</si>
  <si>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</si>
  <si>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</si>
  <si>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</si>
  <si>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</si>
  <si>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</si>
  <si>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Періодичність: місячна,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річна</t>
    </r>
    <r>
      <rPr>
        <u/>
        <sz val="12"/>
        <color indexed="8"/>
        <rFont val="Times New Roman"/>
        <family val="1"/>
        <charset val="204"/>
      </rPr>
      <t>.</t>
    </r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</si>
  <si>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</si>
  <si>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</si>
  <si>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</si>
  <si>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</si>
  <si>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</si>
  <si>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t>06</t>
  </si>
  <si>
    <t>0611021</t>
  </si>
  <si>
    <r>
      <t xml:space="preserve">Періодичність: місячна, </t>
    </r>
    <r>
      <rPr>
        <u/>
        <sz val="10"/>
        <color indexed="8"/>
        <rFont val="Times New Roman"/>
        <family val="1"/>
        <charset val="204"/>
      </rPr>
      <t>квартальна</t>
    </r>
    <r>
      <rPr>
        <sz val="10"/>
        <color indexed="8"/>
        <rFont val="Times New Roman"/>
        <family val="1"/>
        <charset val="204"/>
      </rPr>
      <t>, річна.</t>
    </r>
  </si>
  <si>
    <r>
      <t xml:space="preserve">Надходження коштів – </t>
    </r>
    <r>
      <rPr>
        <sz val="10"/>
        <color indexed="8"/>
        <rFont val="Times New Roman"/>
        <family val="1"/>
        <charset val="204"/>
      </rPr>
      <t>усього</t>
    </r>
  </si>
  <si>
    <r>
      <t>Видатки та надання кредитів</t>
    </r>
    <r>
      <rPr>
        <sz val="10"/>
        <color indexed="8"/>
        <rFont val="Times New Roman"/>
        <family val="1"/>
        <charset val="204"/>
      </rPr>
      <t xml:space="preserve">- </t>
    </r>
    <r>
      <rPr>
        <b/>
        <sz val="10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</si>
  <si>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0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</si>
  <si>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0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</si>
  <si>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0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</si>
  <si>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Надання загальної середньої освіти закладами загальної середньої освіти (в т. ч. школою - дитячим садком, інтернатом при школі), спеціалізованими школами, ліцеями, гімназіями, колегіумами</t>
  </si>
  <si>
    <t>Рівненський ліцей №27</t>
  </si>
  <si>
    <t>А.В.Мазур</t>
  </si>
  <si>
    <t>А. В. Мазур</t>
  </si>
  <si>
    <t>за 9 місяців 2024р</t>
  </si>
  <si>
    <t xml:space="preserve">              за 9 місяців 2024р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</si>
</sst>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8" fillId="0" borderId="0"/>
    <xf numFmtId="0" fontId="1" fillId="2" borderId="4" applyNumberFormat="0" applyFont="0" applyAlignment="0" applyProtection="0"/>
  </cellStyleXfs>
  <cellXfs count="149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/>
    <xf numFmtId="164" fontId="7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0" borderId="0" xfId="0" applyFont="1"/>
    <xf numFmtId="0" fontId="10" fillId="0" borderId="7" xfId="0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left" wrapText="1"/>
    </xf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1" fillId="0" borderId="8" xfId="0" applyFont="1" applyBorder="1" applyAlignment="1">
      <alignment vertical="top" wrapText="1"/>
    </xf>
    <xf numFmtId="0" fontId="12" fillId="0" borderId="0" xfId="0" applyFont="1"/>
    <xf numFmtId="0" fontId="9" fillId="0" borderId="0" xfId="0" applyFont="1" applyAlignment="1" applyProtection="1">
      <alignment horizontal="justify" vertical="top" wrapText="1"/>
      <protection locked="0"/>
    </xf>
    <xf numFmtId="0" fontId="9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9" fillId="0" borderId="9" xfId="0" applyNumberFormat="1" applyFont="1" applyBorder="1" applyAlignment="1" applyProtection="1">
      <alignment horizontal="right"/>
      <protection locked="0"/>
    </xf>
    <xf numFmtId="0" fontId="12" fillId="0" borderId="9" xfId="0" applyFont="1" applyBorder="1" applyAlignment="1">
      <alignment horizontal="justify" vertical="center" wrapText="1"/>
    </xf>
    <xf numFmtId="164" fontId="12" fillId="0" borderId="9" xfId="0" applyNumberFormat="1" applyFont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/>
      <protection locked="0"/>
    </xf>
    <xf numFmtId="164" fontId="11" fillId="0" borderId="9" xfId="0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2" fontId="9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165" fontId="10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19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8" fillId="0" borderId="0" xfId="0" applyFont="1"/>
    <xf numFmtId="0" fontId="6" fillId="0" borderId="0" xfId="0" applyFont="1" applyAlignment="1">
      <alignment wrapText="1"/>
    </xf>
    <xf numFmtId="0" fontId="18" fillId="0" borderId="0" xfId="0" applyFont="1" applyAlignment="1"/>
    <xf numFmtId="0" fontId="6" fillId="0" borderId="0" xfId="0" applyFont="1" applyAlignment="1">
      <alignment horizontal="left" vertical="top" wrapText="1"/>
    </xf>
    <xf numFmtId="1" fontId="6" fillId="3" borderId="7" xfId="0" applyNumberFormat="1" applyFont="1" applyFill="1" applyBorder="1" applyAlignment="1" applyProtection="1">
      <alignment horizont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Alignment="1"/>
    <xf numFmtId="0" fontId="6" fillId="0" borderId="0" xfId="0" applyFont="1" applyBorder="1" applyAlignment="1">
      <alignment vertical="top" wrapText="1"/>
    </xf>
    <xf numFmtId="49" fontId="6" fillId="4" borderId="8" xfId="0" applyNumberFormat="1" applyFont="1" applyFill="1" applyBorder="1" applyAlignment="1" applyProtection="1">
      <alignment horizontal="center" wrapText="1"/>
      <protection locked="0"/>
    </xf>
    <xf numFmtId="49" fontId="6" fillId="3" borderId="8" xfId="0" applyNumberFormat="1" applyFont="1" applyFill="1" applyBorder="1" applyAlignment="1" applyProtection="1">
      <alignment horizontal="center" wrapText="1"/>
    </xf>
    <xf numFmtId="0" fontId="18" fillId="0" borderId="0" xfId="0" applyFont="1" applyAlignment="1">
      <alignment horizontal="justify" vertical="top" wrapText="1"/>
    </xf>
    <xf numFmtId="0" fontId="20" fillId="0" borderId="0" xfId="0" applyFont="1"/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 applyProtection="1">
      <alignment horizontal="right" vertical="center" wrapText="1"/>
    </xf>
    <xf numFmtId="164" fontId="6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center" vertical="center" wrapText="1"/>
    </xf>
    <xf numFmtId="0" fontId="18" fillId="0" borderId="9" xfId="0" applyFont="1" applyBorder="1" applyAlignment="1">
      <alignment vertical="top" wrapText="1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</xf>
    <xf numFmtId="0" fontId="6" fillId="0" borderId="9" xfId="0" applyFont="1" applyBorder="1" applyAlignment="1">
      <alignment horizontal="center"/>
    </xf>
    <xf numFmtId="0" fontId="18" fillId="0" borderId="9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164" fontId="21" fillId="0" borderId="9" xfId="0" applyNumberFormat="1" applyFont="1" applyBorder="1" applyAlignment="1" applyProtection="1">
      <alignment horizontal="right" vertical="center" wrapText="1"/>
    </xf>
    <xf numFmtId="0" fontId="18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justify" vertical="center" wrapText="1"/>
    </xf>
    <xf numFmtId="164" fontId="21" fillId="0" borderId="9" xfId="0" applyNumberFormat="1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23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center" vertical="top" wrapText="1"/>
    </xf>
    <xf numFmtId="164" fontId="21" fillId="0" borderId="9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8" fillId="0" borderId="0" xfId="0" applyNumberFormat="1" applyFont="1" applyBorder="1" applyAlignment="1">
      <alignment horizontal="center" vertical="top" wrapText="1"/>
    </xf>
    <xf numFmtId="2" fontId="21" fillId="0" borderId="0" xfId="0" applyNumberFormat="1" applyFont="1" applyBorder="1" applyAlignment="1">
      <alignment horizontal="center" vertical="top" wrapText="1"/>
    </xf>
    <xf numFmtId="0" fontId="25" fillId="0" borderId="0" xfId="0" applyFont="1"/>
    <xf numFmtId="164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0" fillId="0" borderId="8" xfId="0" applyFont="1" applyBorder="1" applyAlignment="1">
      <alignment wrapText="1"/>
    </xf>
    <xf numFmtId="0" fontId="18" fillId="0" borderId="7" xfId="0" applyFont="1" applyBorder="1" applyAlignment="1">
      <alignment horizontal="left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20" fillId="0" borderId="7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20" fillId="0" borderId="8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2" fontId="9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49" fontId="10" fillId="5" borderId="8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Border="1" applyAlignment="1">
      <alignment horizontal="left" wrapText="1"/>
    </xf>
    <xf numFmtId="49" fontId="10" fillId="3" borderId="8" xfId="0" applyNumberFormat="1" applyFont="1" applyFill="1" applyBorder="1" applyAlignment="1" applyProtection="1">
      <alignment horizont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1" fontId="10" fillId="3" borderId="8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3"/>
  <sheetViews>
    <sheetView zoomScaleNormal="100" zoomScaleSheetLayoutView="75" workbookViewId="0">
      <selection activeCell="B1" sqref="B1"/>
    </sheetView>
  </sheetViews>
  <sheetFormatPr defaultRowHeight="15" x14ac:dyDescent="0.25"/>
  <cols>
    <col min="1" max="1" width="69" style="110" customWidth="1"/>
    <col min="2" max="2" width="11.7109375" style="110" customWidth="1"/>
    <col min="3" max="3" width="8.7109375" style="110" customWidth="1"/>
    <col min="4" max="4" width="13.42578125" style="110" customWidth="1"/>
    <col min="5" max="5" width="11.28515625" style="110" customWidth="1"/>
    <col min="6" max="6" width="11.7109375" style="110" customWidth="1"/>
    <col min="7" max="8" width="13.28515625" style="110" customWidth="1"/>
    <col min="9" max="9" width="12.7109375" style="110" customWidth="1"/>
    <col min="10" max="10" width="15.28515625" style="110" customWidth="1"/>
    <col min="11" max="11" width="12.85546875" style="110" customWidth="1"/>
    <col min="12" max="12" width="11.7109375" style="110" customWidth="1"/>
    <col min="13" max="13" width="22.85546875" style="110" customWidth="1"/>
    <col min="14" max="16384" width="9.140625" style="58"/>
  </cols>
  <sheetData>
    <row r="1" spans="1:13" s="56" customFormat="1" ht="37.5" customHeight="1" x14ac:dyDescent="0.2">
      <c r="A1" s="2"/>
      <c r="B1" s="2"/>
      <c r="C1" s="2"/>
      <c r="D1" s="2"/>
      <c r="E1" s="2"/>
      <c r="F1" s="2"/>
      <c r="G1" s="2"/>
      <c r="H1" s="126" t="s">
        <v>0</v>
      </c>
      <c r="I1" s="126"/>
      <c r="J1" s="126"/>
      <c r="K1" s="126"/>
      <c r="L1" s="126"/>
      <c r="M1" s="5"/>
    </row>
    <row r="2" spans="1:13" s="56" customFormat="1" ht="11.25" customHeight="1" x14ac:dyDescent="0.2">
      <c r="A2" s="2"/>
      <c r="B2" s="2"/>
      <c r="C2" s="2"/>
      <c r="D2" s="2"/>
      <c r="E2" s="2"/>
      <c r="F2" s="2"/>
      <c r="G2" s="5"/>
      <c r="H2" s="126"/>
      <c r="I2" s="126"/>
      <c r="J2" s="126"/>
      <c r="K2" s="126"/>
      <c r="L2" s="126"/>
      <c r="M2" s="5"/>
    </row>
    <row r="3" spans="1:13" ht="1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57"/>
    </row>
    <row r="4" spans="1:13" ht="15" customHeight="1" x14ac:dyDescent="0.25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59"/>
    </row>
    <row r="5" spans="1:13" ht="15" customHeight="1" x14ac:dyDescent="0.25">
      <c r="A5" s="123" t="s">
        <v>113</v>
      </c>
      <c r="B5" s="123"/>
      <c r="C5" s="123"/>
      <c r="D5" s="55" t="s">
        <v>3</v>
      </c>
      <c r="E5" s="60" t="s">
        <v>4</v>
      </c>
      <c r="F5" s="60"/>
      <c r="G5" s="61"/>
      <c r="H5" s="60"/>
      <c r="I5" s="60"/>
      <c r="J5" s="60"/>
      <c r="K5" s="60"/>
      <c r="L5" s="60"/>
      <c r="M5" s="59"/>
    </row>
    <row r="6" spans="1:13" ht="15" customHeight="1" x14ac:dyDescent="0.25">
      <c r="A6" s="127" t="s">
        <v>156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62"/>
    </row>
    <row r="7" spans="1:13" ht="15" customHeight="1" x14ac:dyDescent="0.25">
      <c r="A7" s="63" t="s">
        <v>5</v>
      </c>
      <c r="B7" s="128" t="s">
        <v>152</v>
      </c>
      <c r="C7" s="128"/>
      <c r="D7" s="128"/>
      <c r="E7" s="128"/>
      <c r="F7" s="128"/>
      <c r="G7" s="128"/>
      <c r="H7" s="128"/>
      <c r="I7" s="128"/>
      <c r="J7" s="64" t="s">
        <v>6</v>
      </c>
      <c r="K7" s="62"/>
      <c r="L7" s="129">
        <v>25675242</v>
      </c>
      <c r="M7" s="129"/>
    </row>
    <row r="8" spans="1:13" ht="15" customHeight="1" x14ac:dyDescent="0.25">
      <c r="A8" s="65" t="s">
        <v>7</v>
      </c>
      <c r="B8" s="124" t="s">
        <v>8</v>
      </c>
      <c r="C8" s="124"/>
      <c r="D8" s="124"/>
      <c r="E8" s="124"/>
      <c r="F8" s="124"/>
      <c r="G8" s="124"/>
      <c r="H8" s="124"/>
      <c r="I8" s="124"/>
      <c r="J8" s="64" t="s">
        <v>9</v>
      </c>
      <c r="K8" s="62"/>
      <c r="L8" s="125">
        <v>561010000</v>
      </c>
      <c r="M8" s="125"/>
    </row>
    <row r="9" spans="1:13" ht="15" customHeight="1" x14ac:dyDescent="0.25">
      <c r="A9" s="65" t="s">
        <v>10</v>
      </c>
      <c r="B9" s="124" t="s">
        <v>11</v>
      </c>
      <c r="C9" s="124"/>
      <c r="D9" s="124"/>
      <c r="E9" s="124"/>
      <c r="F9" s="124"/>
      <c r="G9" s="124"/>
      <c r="H9" s="124"/>
      <c r="I9" s="124"/>
      <c r="J9" s="64" t="s">
        <v>12</v>
      </c>
      <c r="K9" s="62"/>
      <c r="L9" s="125">
        <v>420</v>
      </c>
      <c r="M9" s="125"/>
    </row>
    <row r="10" spans="1:13" ht="15" customHeight="1" x14ac:dyDescent="0.25">
      <c r="A10" s="113" t="s">
        <v>114</v>
      </c>
      <c r="B10" s="113"/>
      <c r="C10" s="113"/>
      <c r="D10" s="66" t="s">
        <v>13</v>
      </c>
      <c r="E10" s="114" t="s">
        <v>14</v>
      </c>
      <c r="F10" s="114"/>
      <c r="G10" s="114"/>
      <c r="H10" s="114"/>
      <c r="I10" s="114"/>
      <c r="J10" s="67"/>
      <c r="K10" s="68"/>
      <c r="L10" s="68"/>
      <c r="M10" s="69"/>
    </row>
    <row r="11" spans="1:13" ht="15" customHeight="1" x14ac:dyDescent="0.25">
      <c r="A11" s="113" t="s">
        <v>15</v>
      </c>
      <c r="B11" s="113"/>
      <c r="C11" s="113"/>
      <c r="D11" s="70" t="s">
        <v>16</v>
      </c>
      <c r="E11" s="122" t="s">
        <v>16</v>
      </c>
      <c r="F11" s="122"/>
      <c r="G11" s="122"/>
      <c r="H11" s="122"/>
      <c r="I11" s="122"/>
      <c r="J11" s="122"/>
      <c r="K11" s="122"/>
      <c r="L11" s="122"/>
      <c r="M11" s="69"/>
    </row>
    <row r="12" spans="1:13" ht="15" customHeight="1" x14ac:dyDescent="0.25">
      <c r="A12" s="113" t="s">
        <v>17</v>
      </c>
      <c r="B12" s="113"/>
      <c r="C12" s="113"/>
      <c r="D12" s="71" t="s">
        <v>143</v>
      </c>
      <c r="E12" s="114" t="s">
        <v>16</v>
      </c>
      <c r="F12" s="114"/>
      <c r="G12" s="114"/>
      <c r="H12" s="114"/>
      <c r="I12" s="114"/>
      <c r="J12" s="114"/>
      <c r="K12" s="114"/>
      <c r="L12" s="114"/>
      <c r="M12" s="69"/>
    </row>
    <row r="13" spans="1:13" ht="41.25" customHeight="1" x14ac:dyDescent="0.25">
      <c r="A13" s="113" t="s">
        <v>18</v>
      </c>
      <c r="B13" s="113"/>
      <c r="C13" s="113"/>
      <c r="D13" s="70" t="s">
        <v>144</v>
      </c>
      <c r="E13" s="114" t="s">
        <v>117</v>
      </c>
      <c r="F13" s="114"/>
      <c r="G13" s="114"/>
      <c r="H13" s="114"/>
      <c r="I13" s="114"/>
      <c r="J13" s="114"/>
      <c r="K13" s="114"/>
      <c r="L13" s="114"/>
      <c r="M13" s="69"/>
    </row>
    <row r="14" spans="1:13" ht="15" customHeight="1" x14ac:dyDescent="0.25">
      <c r="A14" s="72" t="s">
        <v>145</v>
      </c>
      <c r="B14" s="62"/>
      <c r="C14" s="62"/>
      <c r="D14" s="62"/>
      <c r="E14" s="73" t="s">
        <v>116</v>
      </c>
      <c r="F14" s="73"/>
      <c r="G14" s="73"/>
      <c r="H14" s="73"/>
      <c r="I14" s="73"/>
      <c r="J14" s="73"/>
      <c r="K14" s="73"/>
      <c r="L14" s="73"/>
      <c r="M14" s="62"/>
    </row>
    <row r="15" spans="1:13" ht="15" customHeight="1" thickBot="1" x14ac:dyDescent="0.3">
      <c r="A15" s="72" t="s">
        <v>19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3" ht="49.5" customHeight="1" thickTop="1" thickBot="1" x14ac:dyDescent="0.3">
      <c r="A16" s="112" t="s">
        <v>20</v>
      </c>
      <c r="B16" s="112" t="s">
        <v>21</v>
      </c>
      <c r="C16" s="112" t="s">
        <v>22</v>
      </c>
      <c r="D16" s="112" t="s">
        <v>23</v>
      </c>
      <c r="E16" s="112" t="s">
        <v>24</v>
      </c>
      <c r="F16" s="112"/>
      <c r="G16" s="112" t="s">
        <v>25</v>
      </c>
      <c r="H16" s="119" t="s">
        <v>26</v>
      </c>
      <c r="I16" s="112" t="s">
        <v>27</v>
      </c>
      <c r="J16" s="112"/>
      <c r="K16" s="112" t="s">
        <v>28</v>
      </c>
      <c r="L16" s="112" t="s">
        <v>29</v>
      </c>
      <c r="M16" s="112"/>
    </row>
    <row r="17" spans="1:13" ht="72.75" customHeight="1" thickTop="1" thickBot="1" x14ac:dyDescent="0.3">
      <c r="A17" s="112"/>
      <c r="B17" s="112"/>
      <c r="C17" s="112"/>
      <c r="D17" s="112"/>
      <c r="E17" s="74" t="s">
        <v>30</v>
      </c>
      <c r="F17" s="74" t="s">
        <v>31</v>
      </c>
      <c r="G17" s="112"/>
      <c r="H17" s="120"/>
      <c r="I17" s="74" t="s">
        <v>30</v>
      </c>
      <c r="J17" s="74" t="s">
        <v>32</v>
      </c>
      <c r="K17" s="112"/>
      <c r="L17" s="74" t="s">
        <v>30</v>
      </c>
      <c r="M17" s="75" t="s">
        <v>31</v>
      </c>
    </row>
    <row r="18" spans="1:13" ht="15" customHeight="1" thickTop="1" thickBot="1" x14ac:dyDescent="0.3">
      <c r="A18" s="76">
        <v>1</v>
      </c>
      <c r="B18" s="76">
        <v>2</v>
      </c>
      <c r="C18" s="76">
        <v>3</v>
      </c>
      <c r="D18" s="76">
        <v>4</v>
      </c>
      <c r="E18" s="76">
        <v>5</v>
      </c>
      <c r="F18" s="76">
        <v>6</v>
      </c>
      <c r="G18" s="76">
        <v>7</v>
      </c>
      <c r="H18" s="76">
        <v>8</v>
      </c>
      <c r="I18" s="76">
        <v>9</v>
      </c>
      <c r="J18" s="76">
        <v>10</v>
      </c>
      <c r="K18" s="76">
        <v>12</v>
      </c>
      <c r="L18" s="76">
        <v>11</v>
      </c>
      <c r="M18" s="76">
        <v>12</v>
      </c>
    </row>
    <row r="19" spans="1:13" ht="15" customHeight="1" thickTop="1" thickBot="1" x14ac:dyDescent="0.3">
      <c r="A19" s="76" t="s">
        <v>146</v>
      </c>
      <c r="B19" s="77" t="s">
        <v>33</v>
      </c>
      <c r="C19" s="78" t="s">
        <v>34</v>
      </c>
      <c r="D19" s="79">
        <f>SUM(D20:D24)</f>
        <v>34069</v>
      </c>
      <c r="E19" s="80"/>
      <c r="F19" s="80">
        <v>0</v>
      </c>
      <c r="G19" s="80">
        <v>0</v>
      </c>
      <c r="H19" s="79">
        <f>SUM(H20:H23)</f>
        <v>34069</v>
      </c>
      <c r="I19" s="81" t="s">
        <v>33</v>
      </c>
      <c r="J19" s="81" t="s">
        <v>33</v>
      </c>
      <c r="K19" s="81" t="s">
        <v>33</v>
      </c>
      <c r="L19" s="79">
        <f>E19-F19-G19+H19-I25-J25</f>
        <v>0</v>
      </c>
      <c r="M19" s="79">
        <v>0</v>
      </c>
    </row>
    <row r="20" spans="1:13" ht="15" customHeight="1" thickTop="1" thickBot="1" x14ac:dyDescent="0.3">
      <c r="A20" s="82" t="s">
        <v>35</v>
      </c>
      <c r="B20" s="77" t="s">
        <v>33</v>
      </c>
      <c r="C20" s="78" t="s">
        <v>36</v>
      </c>
      <c r="D20" s="83">
        <f>D25</f>
        <v>34069</v>
      </c>
      <c r="E20" s="81" t="s">
        <v>33</v>
      </c>
      <c r="F20" s="81" t="s">
        <v>33</v>
      </c>
      <c r="G20" s="81" t="s">
        <v>33</v>
      </c>
      <c r="H20" s="83">
        <f>I25</f>
        <v>34069</v>
      </c>
      <c r="I20" s="81" t="s">
        <v>33</v>
      </c>
      <c r="J20" s="81" t="s">
        <v>33</v>
      </c>
      <c r="K20" s="81" t="s">
        <v>33</v>
      </c>
      <c r="L20" s="81" t="s">
        <v>33</v>
      </c>
      <c r="M20" s="81" t="s">
        <v>33</v>
      </c>
    </row>
    <row r="21" spans="1:13" ht="54" customHeight="1" thickTop="1" thickBot="1" x14ac:dyDescent="0.3">
      <c r="A21" s="82" t="s">
        <v>37</v>
      </c>
      <c r="B21" s="77" t="s">
        <v>33</v>
      </c>
      <c r="C21" s="78" t="s">
        <v>38</v>
      </c>
      <c r="D21" s="83">
        <v>0</v>
      </c>
      <c r="E21" s="81" t="s">
        <v>33</v>
      </c>
      <c r="F21" s="81" t="s">
        <v>33</v>
      </c>
      <c r="G21" s="81" t="s">
        <v>33</v>
      </c>
      <c r="H21" s="83">
        <v>0</v>
      </c>
      <c r="I21" s="81" t="s">
        <v>33</v>
      </c>
      <c r="J21" s="81" t="s">
        <v>33</v>
      </c>
      <c r="K21" s="81" t="s">
        <v>33</v>
      </c>
      <c r="L21" s="81" t="s">
        <v>33</v>
      </c>
      <c r="M21" s="81" t="s">
        <v>33</v>
      </c>
    </row>
    <row r="22" spans="1:13" ht="109.5" customHeight="1" thickTop="1" thickBot="1" x14ac:dyDescent="0.3">
      <c r="A22" s="82" t="s">
        <v>39</v>
      </c>
      <c r="B22" s="77" t="s">
        <v>33</v>
      </c>
      <c r="C22" s="78" t="s">
        <v>40</v>
      </c>
      <c r="D22" s="83">
        <v>0</v>
      </c>
      <c r="E22" s="81" t="s">
        <v>33</v>
      </c>
      <c r="F22" s="81" t="s">
        <v>33</v>
      </c>
      <c r="G22" s="81" t="s">
        <v>33</v>
      </c>
      <c r="H22" s="83">
        <v>0</v>
      </c>
      <c r="I22" s="81" t="s">
        <v>33</v>
      </c>
      <c r="J22" s="81" t="s">
        <v>33</v>
      </c>
      <c r="K22" s="81" t="s">
        <v>33</v>
      </c>
      <c r="L22" s="81" t="s">
        <v>33</v>
      </c>
      <c r="M22" s="81" t="s">
        <v>33</v>
      </c>
    </row>
    <row r="23" spans="1:13" ht="39.75" customHeight="1" thickTop="1" thickBot="1" x14ac:dyDescent="0.3">
      <c r="A23" s="82" t="s">
        <v>41</v>
      </c>
      <c r="B23" s="77" t="s">
        <v>33</v>
      </c>
      <c r="C23" s="78" t="s">
        <v>42</v>
      </c>
      <c r="D23" s="83">
        <v>0</v>
      </c>
      <c r="E23" s="81" t="s">
        <v>33</v>
      </c>
      <c r="F23" s="81" t="s">
        <v>33</v>
      </c>
      <c r="G23" s="81" t="s">
        <v>33</v>
      </c>
      <c r="H23" s="83">
        <v>0</v>
      </c>
      <c r="I23" s="81" t="s">
        <v>33</v>
      </c>
      <c r="J23" s="81" t="s">
        <v>33</v>
      </c>
      <c r="K23" s="81" t="s">
        <v>33</v>
      </c>
      <c r="L23" s="81" t="s">
        <v>33</v>
      </c>
      <c r="M23" s="81" t="s">
        <v>33</v>
      </c>
    </row>
    <row r="24" spans="1:13" ht="15" customHeight="1" thickTop="1" thickBot="1" x14ac:dyDescent="0.3">
      <c r="A24" s="82" t="s">
        <v>43</v>
      </c>
      <c r="B24" s="77" t="s">
        <v>33</v>
      </c>
      <c r="C24" s="78" t="s">
        <v>44</v>
      </c>
      <c r="D24" s="83">
        <v>0</v>
      </c>
      <c r="E24" s="81" t="s">
        <v>33</v>
      </c>
      <c r="F24" s="81" t="s">
        <v>33</v>
      </c>
      <c r="G24" s="81" t="s">
        <v>33</v>
      </c>
      <c r="H24" s="84">
        <v>0</v>
      </c>
      <c r="I24" s="81" t="s">
        <v>33</v>
      </c>
      <c r="J24" s="81" t="s">
        <v>33</v>
      </c>
      <c r="K24" s="81" t="s">
        <v>33</v>
      </c>
      <c r="L24" s="81" t="s">
        <v>33</v>
      </c>
      <c r="M24" s="81" t="s">
        <v>33</v>
      </c>
    </row>
    <row r="25" spans="1:13" ht="15" customHeight="1" thickTop="1" thickBot="1" x14ac:dyDescent="0.3">
      <c r="A25" s="85" t="s">
        <v>147</v>
      </c>
      <c r="B25" s="77" t="s">
        <v>33</v>
      </c>
      <c r="C25" s="78" t="s">
        <v>45</v>
      </c>
      <c r="D25" s="79">
        <f>D27+D62+D82+D87</f>
        <v>34069</v>
      </c>
      <c r="E25" s="81" t="s">
        <v>33</v>
      </c>
      <c r="F25" s="81" t="s">
        <v>33</v>
      </c>
      <c r="G25" s="81" t="s">
        <v>33</v>
      </c>
      <c r="H25" s="81" t="s">
        <v>33</v>
      </c>
      <c r="I25" s="79">
        <f>I27+I62+I82+I87</f>
        <v>34069</v>
      </c>
      <c r="J25" s="79">
        <f>J27+J62+J82+J87</f>
        <v>0</v>
      </c>
      <c r="K25" s="79">
        <v>0</v>
      </c>
      <c r="L25" s="81" t="s">
        <v>33</v>
      </c>
      <c r="M25" s="81" t="s">
        <v>33</v>
      </c>
    </row>
    <row r="26" spans="1:13" ht="15" customHeight="1" thickTop="1" thickBot="1" x14ac:dyDescent="0.3">
      <c r="A26" s="86" t="s">
        <v>46</v>
      </c>
      <c r="B26" s="87"/>
      <c r="C26" s="88"/>
      <c r="D26" s="84"/>
      <c r="E26" s="81"/>
      <c r="F26" s="81"/>
      <c r="G26" s="81"/>
      <c r="H26" s="81"/>
      <c r="I26" s="84"/>
      <c r="J26" s="84"/>
      <c r="K26" s="84"/>
      <c r="L26" s="81"/>
      <c r="M26" s="81"/>
    </row>
    <row r="27" spans="1:13" ht="15" customHeight="1" thickTop="1" thickBot="1" x14ac:dyDescent="0.3">
      <c r="A27" s="77" t="s">
        <v>47</v>
      </c>
      <c r="B27" s="77">
        <v>2000</v>
      </c>
      <c r="C27" s="78" t="s">
        <v>48</v>
      </c>
      <c r="D27" s="79">
        <f>D28+D33+D50+D53+D57+D61</f>
        <v>33105</v>
      </c>
      <c r="E27" s="81" t="s">
        <v>33</v>
      </c>
      <c r="F27" s="81" t="s">
        <v>33</v>
      </c>
      <c r="G27" s="81" t="s">
        <v>33</v>
      </c>
      <c r="H27" s="81" t="s">
        <v>33</v>
      </c>
      <c r="I27" s="79">
        <f>I28+I33+I50+I53+I57+I61</f>
        <v>33105</v>
      </c>
      <c r="J27" s="79">
        <f>J28+J33+J50+J53+J57+J61</f>
        <v>0</v>
      </c>
      <c r="K27" s="79">
        <v>0</v>
      </c>
      <c r="L27" s="81" t="s">
        <v>33</v>
      </c>
      <c r="M27" s="81" t="s">
        <v>33</v>
      </c>
    </row>
    <row r="28" spans="1:13" ht="15" customHeight="1" thickTop="1" thickBot="1" x14ac:dyDescent="0.3">
      <c r="A28" s="89" t="s">
        <v>49</v>
      </c>
      <c r="B28" s="77">
        <v>2100</v>
      </c>
      <c r="C28" s="78" t="s">
        <v>50</v>
      </c>
      <c r="D28" s="79">
        <f>D29+D32</f>
        <v>0</v>
      </c>
      <c r="E28" s="81" t="s">
        <v>33</v>
      </c>
      <c r="F28" s="81" t="s">
        <v>33</v>
      </c>
      <c r="G28" s="81" t="s">
        <v>33</v>
      </c>
      <c r="H28" s="81" t="s">
        <v>33</v>
      </c>
      <c r="I28" s="79">
        <f>I29+I32</f>
        <v>0</v>
      </c>
      <c r="J28" s="79">
        <f>J29+J32</f>
        <v>0</v>
      </c>
      <c r="K28" s="79">
        <v>0</v>
      </c>
      <c r="L28" s="81" t="s">
        <v>33</v>
      </c>
      <c r="M28" s="81" t="s">
        <v>33</v>
      </c>
    </row>
    <row r="29" spans="1:13" ht="15" customHeight="1" thickTop="1" thickBot="1" x14ac:dyDescent="0.3">
      <c r="A29" s="90" t="s">
        <v>51</v>
      </c>
      <c r="B29" s="91">
        <v>2110</v>
      </c>
      <c r="C29" s="92" t="s">
        <v>52</v>
      </c>
      <c r="D29" s="93">
        <f>SUM(D30:D31)</f>
        <v>0</v>
      </c>
      <c r="E29" s="81" t="s">
        <v>33</v>
      </c>
      <c r="F29" s="81" t="s">
        <v>33</v>
      </c>
      <c r="G29" s="81" t="s">
        <v>33</v>
      </c>
      <c r="H29" s="81" t="s">
        <v>33</v>
      </c>
      <c r="I29" s="93">
        <f>SUM(I30:I31)</f>
        <v>0</v>
      </c>
      <c r="J29" s="93">
        <f>SUM(J30:J31)</f>
        <v>0</v>
      </c>
      <c r="K29" s="93">
        <v>0</v>
      </c>
      <c r="L29" s="81" t="s">
        <v>33</v>
      </c>
      <c r="M29" s="81" t="s">
        <v>33</v>
      </c>
    </row>
    <row r="30" spans="1:13" ht="15" customHeight="1" thickTop="1" thickBot="1" x14ac:dyDescent="0.3">
      <c r="A30" s="94" t="s">
        <v>53</v>
      </c>
      <c r="B30" s="74">
        <v>2111</v>
      </c>
      <c r="C30" s="74">
        <v>110</v>
      </c>
      <c r="D30" s="83">
        <v>0</v>
      </c>
      <c r="E30" s="81" t="s">
        <v>33</v>
      </c>
      <c r="F30" s="81" t="s">
        <v>33</v>
      </c>
      <c r="G30" s="81" t="s">
        <v>33</v>
      </c>
      <c r="H30" s="81" t="s">
        <v>33</v>
      </c>
      <c r="I30" s="83">
        <v>0</v>
      </c>
      <c r="J30" s="83">
        <v>0</v>
      </c>
      <c r="K30" s="83">
        <v>0</v>
      </c>
      <c r="L30" s="81" t="s">
        <v>33</v>
      </c>
      <c r="M30" s="81" t="s">
        <v>33</v>
      </c>
    </row>
    <row r="31" spans="1:13" ht="15" customHeight="1" thickTop="1" thickBot="1" x14ac:dyDescent="0.3">
      <c r="A31" s="94" t="s">
        <v>54</v>
      </c>
      <c r="B31" s="74">
        <v>2112</v>
      </c>
      <c r="C31" s="74">
        <v>120</v>
      </c>
      <c r="D31" s="83">
        <v>0</v>
      </c>
      <c r="E31" s="81" t="s">
        <v>33</v>
      </c>
      <c r="F31" s="81" t="s">
        <v>33</v>
      </c>
      <c r="G31" s="81" t="s">
        <v>33</v>
      </c>
      <c r="H31" s="81" t="s">
        <v>33</v>
      </c>
      <c r="I31" s="83">
        <v>0</v>
      </c>
      <c r="J31" s="83">
        <v>0</v>
      </c>
      <c r="K31" s="83">
        <v>0</v>
      </c>
      <c r="L31" s="81" t="s">
        <v>33</v>
      </c>
      <c r="M31" s="81" t="s">
        <v>33</v>
      </c>
    </row>
    <row r="32" spans="1:13" ht="15" customHeight="1" thickTop="1" thickBot="1" x14ac:dyDescent="0.3">
      <c r="A32" s="95" t="s">
        <v>55</v>
      </c>
      <c r="B32" s="91">
        <v>2120</v>
      </c>
      <c r="C32" s="91">
        <v>130</v>
      </c>
      <c r="D32" s="96">
        <v>0</v>
      </c>
      <c r="E32" s="81" t="s">
        <v>33</v>
      </c>
      <c r="F32" s="81" t="s">
        <v>33</v>
      </c>
      <c r="G32" s="81" t="s">
        <v>33</v>
      </c>
      <c r="H32" s="81" t="s">
        <v>33</v>
      </c>
      <c r="I32" s="96">
        <v>0</v>
      </c>
      <c r="J32" s="96">
        <v>0</v>
      </c>
      <c r="K32" s="96">
        <v>0</v>
      </c>
      <c r="L32" s="81" t="s">
        <v>33</v>
      </c>
      <c r="M32" s="81" t="s">
        <v>33</v>
      </c>
    </row>
    <row r="33" spans="1:13" ht="15" customHeight="1" thickTop="1" thickBot="1" x14ac:dyDescent="0.3">
      <c r="A33" s="97" t="s">
        <v>56</v>
      </c>
      <c r="B33" s="77">
        <v>2200</v>
      </c>
      <c r="C33" s="77">
        <v>140</v>
      </c>
      <c r="D33" s="79">
        <f>SUM(D34:D40)+D47</f>
        <v>33105</v>
      </c>
      <c r="E33" s="81" t="s">
        <v>33</v>
      </c>
      <c r="F33" s="81" t="s">
        <v>33</v>
      </c>
      <c r="G33" s="81" t="s">
        <v>33</v>
      </c>
      <c r="H33" s="81" t="s">
        <v>33</v>
      </c>
      <c r="I33" s="79">
        <f>SUM(I34:I40)+I47</f>
        <v>33105</v>
      </c>
      <c r="J33" s="79">
        <f>SUM(J34:J40)+J47</f>
        <v>0</v>
      </c>
      <c r="K33" s="79">
        <v>0</v>
      </c>
      <c r="L33" s="81" t="s">
        <v>33</v>
      </c>
      <c r="M33" s="81" t="s">
        <v>33</v>
      </c>
    </row>
    <row r="34" spans="1:13" ht="15" customHeight="1" thickTop="1" thickBot="1" x14ac:dyDescent="0.3">
      <c r="A34" s="90" t="s">
        <v>57</v>
      </c>
      <c r="B34" s="91">
        <v>2210</v>
      </c>
      <c r="C34" s="91">
        <v>150</v>
      </c>
      <c r="D34" s="96">
        <v>33105</v>
      </c>
      <c r="E34" s="81" t="s">
        <v>33</v>
      </c>
      <c r="F34" s="81" t="s">
        <v>33</v>
      </c>
      <c r="G34" s="81" t="s">
        <v>33</v>
      </c>
      <c r="H34" s="81" t="s">
        <v>33</v>
      </c>
      <c r="I34" s="96">
        <v>33105</v>
      </c>
      <c r="J34" s="96">
        <v>0</v>
      </c>
      <c r="K34" s="96">
        <v>0</v>
      </c>
      <c r="L34" s="81" t="s">
        <v>33</v>
      </c>
      <c r="M34" s="81" t="s">
        <v>33</v>
      </c>
    </row>
    <row r="35" spans="1:13" ht="15" customHeight="1" thickTop="1" thickBot="1" x14ac:dyDescent="0.3">
      <c r="A35" s="90" t="s">
        <v>58</v>
      </c>
      <c r="B35" s="91">
        <v>2220</v>
      </c>
      <c r="C35" s="91">
        <v>160</v>
      </c>
      <c r="D35" s="96">
        <v>0</v>
      </c>
      <c r="E35" s="81" t="s">
        <v>33</v>
      </c>
      <c r="F35" s="81" t="s">
        <v>33</v>
      </c>
      <c r="G35" s="81" t="s">
        <v>33</v>
      </c>
      <c r="H35" s="81" t="s">
        <v>33</v>
      </c>
      <c r="I35" s="96">
        <v>0</v>
      </c>
      <c r="J35" s="96">
        <v>0</v>
      </c>
      <c r="K35" s="96">
        <v>0</v>
      </c>
      <c r="L35" s="81" t="s">
        <v>33</v>
      </c>
      <c r="M35" s="81" t="s">
        <v>33</v>
      </c>
    </row>
    <row r="36" spans="1:13" ht="15" customHeight="1" thickTop="1" thickBot="1" x14ac:dyDescent="0.3">
      <c r="A36" s="90" t="s">
        <v>59</v>
      </c>
      <c r="B36" s="91">
        <v>2230</v>
      </c>
      <c r="C36" s="91">
        <v>170</v>
      </c>
      <c r="D36" s="96">
        <v>0</v>
      </c>
      <c r="E36" s="81" t="s">
        <v>33</v>
      </c>
      <c r="F36" s="81" t="s">
        <v>33</v>
      </c>
      <c r="G36" s="81" t="s">
        <v>33</v>
      </c>
      <c r="H36" s="81" t="s">
        <v>33</v>
      </c>
      <c r="I36" s="96">
        <v>0</v>
      </c>
      <c r="J36" s="96">
        <v>0</v>
      </c>
      <c r="K36" s="96">
        <v>0</v>
      </c>
      <c r="L36" s="81" t="s">
        <v>33</v>
      </c>
      <c r="M36" s="81" t="s">
        <v>33</v>
      </c>
    </row>
    <row r="37" spans="1:13" ht="15" customHeight="1" thickTop="1" thickBot="1" x14ac:dyDescent="0.3">
      <c r="A37" s="90" t="s">
        <v>60</v>
      </c>
      <c r="B37" s="91">
        <v>2240</v>
      </c>
      <c r="C37" s="91">
        <v>180</v>
      </c>
      <c r="D37" s="96"/>
      <c r="E37" s="81" t="s">
        <v>33</v>
      </c>
      <c r="F37" s="81" t="s">
        <v>33</v>
      </c>
      <c r="G37" s="81" t="s">
        <v>33</v>
      </c>
      <c r="H37" s="81" t="s">
        <v>33</v>
      </c>
      <c r="I37" s="96"/>
      <c r="J37" s="96">
        <v>0</v>
      </c>
      <c r="K37" s="96">
        <v>0</v>
      </c>
      <c r="L37" s="81" t="s">
        <v>33</v>
      </c>
      <c r="M37" s="81" t="s">
        <v>33</v>
      </c>
    </row>
    <row r="38" spans="1:13" ht="15" customHeight="1" thickTop="1" thickBot="1" x14ac:dyDescent="0.3">
      <c r="A38" s="90" t="s">
        <v>61</v>
      </c>
      <c r="B38" s="91">
        <v>2250</v>
      </c>
      <c r="C38" s="91">
        <v>190</v>
      </c>
      <c r="D38" s="96">
        <v>0</v>
      </c>
      <c r="E38" s="81" t="s">
        <v>33</v>
      </c>
      <c r="F38" s="81" t="s">
        <v>33</v>
      </c>
      <c r="G38" s="81" t="s">
        <v>33</v>
      </c>
      <c r="H38" s="81" t="s">
        <v>33</v>
      </c>
      <c r="I38" s="96">
        <v>0</v>
      </c>
      <c r="J38" s="96">
        <v>0</v>
      </c>
      <c r="K38" s="96">
        <v>0</v>
      </c>
      <c r="L38" s="81" t="s">
        <v>33</v>
      </c>
      <c r="M38" s="81" t="s">
        <v>33</v>
      </c>
    </row>
    <row r="39" spans="1:13" ht="15" customHeight="1" thickTop="1" thickBot="1" x14ac:dyDescent="0.3">
      <c r="A39" s="95" t="s">
        <v>62</v>
      </c>
      <c r="B39" s="91">
        <v>2260</v>
      </c>
      <c r="C39" s="91">
        <v>200</v>
      </c>
      <c r="D39" s="96">
        <v>0</v>
      </c>
      <c r="E39" s="81" t="s">
        <v>33</v>
      </c>
      <c r="F39" s="81" t="s">
        <v>33</v>
      </c>
      <c r="G39" s="81" t="s">
        <v>33</v>
      </c>
      <c r="H39" s="81" t="s">
        <v>33</v>
      </c>
      <c r="I39" s="96">
        <v>0</v>
      </c>
      <c r="J39" s="96">
        <v>0</v>
      </c>
      <c r="K39" s="96">
        <v>0</v>
      </c>
      <c r="L39" s="81" t="s">
        <v>33</v>
      </c>
      <c r="M39" s="81" t="s">
        <v>33</v>
      </c>
    </row>
    <row r="40" spans="1:13" ht="15" customHeight="1" thickTop="1" thickBot="1" x14ac:dyDescent="0.3">
      <c r="A40" s="95" t="s">
        <v>63</v>
      </c>
      <c r="B40" s="91">
        <v>2270</v>
      </c>
      <c r="C40" s="91">
        <v>210</v>
      </c>
      <c r="D40" s="93">
        <f>SUM(D41:D46)</f>
        <v>0</v>
      </c>
      <c r="E40" s="81" t="s">
        <v>33</v>
      </c>
      <c r="F40" s="81" t="s">
        <v>33</v>
      </c>
      <c r="G40" s="81" t="s">
        <v>33</v>
      </c>
      <c r="H40" s="81" t="s">
        <v>33</v>
      </c>
      <c r="I40" s="93">
        <f>SUM(I41:I46)</f>
        <v>0</v>
      </c>
      <c r="J40" s="93">
        <f>SUM(J41:J46)</f>
        <v>0</v>
      </c>
      <c r="K40" s="93">
        <v>0</v>
      </c>
      <c r="L40" s="81" t="s">
        <v>33</v>
      </c>
      <c r="M40" s="81" t="s">
        <v>33</v>
      </c>
    </row>
    <row r="41" spans="1:13" ht="15" customHeight="1" thickTop="1" thickBot="1" x14ac:dyDescent="0.3">
      <c r="A41" s="94" t="s">
        <v>64</v>
      </c>
      <c r="B41" s="74">
        <v>2271</v>
      </c>
      <c r="C41" s="74">
        <v>220</v>
      </c>
      <c r="D41" s="83">
        <v>0</v>
      </c>
      <c r="E41" s="81" t="s">
        <v>33</v>
      </c>
      <c r="F41" s="81" t="s">
        <v>33</v>
      </c>
      <c r="G41" s="81" t="s">
        <v>33</v>
      </c>
      <c r="H41" s="81" t="s">
        <v>33</v>
      </c>
      <c r="I41" s="83">
        <v>0</v>
      </c>
      <c r="J41" s="83">
        <v>0</v>
      </c>
      <c r="K41" s="83">
        <v>0</v>
      </c>
      <c r="L41" s="81" t="s">
        <v>33</v>
      </c>
      <c r="M41" s="81" t="s">
        <v>33</v>
      </c>
    </row>
    <row r="42" spans="1:13" ht="15" customHeight="1" thickTop="1" thickBot="1" x14ac:dyDescent="0.3">
      <c r="A42" s="94" t="s">
        <v>65</v>
      </c>
      <c r="B42" s="74">
        <v>2272</v>
      </c>
      <c r="C42" s="74">
        <v>230</v>
      </c>
      <c r="D42" s="83">
        <v>0</v>
      </c>
      <c r="E42" s="81" t="s">
        <v>33</v>
      </c>
      <c r="F42" s="81" t="s">
        <v>33</v>
      </c>
      <c r="G42" s="81" t="s">
        <v>33</v>
      </c>
      <c r="H42" s="81" t="s">
        <v>33</v>
      </c>
      <c r="I42" s="83">
        <v>0</v>
      </c>
      <c r="J42" s="83">
        <v>0</v>
      </c>
      <c r="K42" s="83">
        <v>0</v>
      </c>
      <c r="L42" s="81" t="s">
        <v>33</v>
      </c>
      <c r="M42" s="81" t="s">
        <v>33</v>
      </c>
    </row>
    <row r="43" spans="1:13" ht="15" customHeight="1" thickTop="1" thickBot="1" x14ac:dyDescent="0.3">
      <c r="A43" s="94" t="s">
        <v>66</v>
      </c>
      <c r="B43" s="74">
        <v>2273</v>
      </c>
      <c r="C43" s="74">
        <v>240</v>
      </c>
      <c r="D43" s="83">
        <v>0</v>
      </c>
      <c r="E43" s="81" t="s">
        <v>33</v>
      </c>
      <c r="F43" s="81" t="s">
        <v>33</v>
      </c>
      <c r="G43" s="81" t="s">
        <v>33</v>
      </c>
      <c r="H43" s="81" t="s">
        <v>33</v>
      </c>
      <c r="I43" s="83">
        <v>0</v>
      </c>
      <c r="J43" s="83">
        <v>0</v>
      </c>
      <c r="K43" s="83">
        <v>0</v>
      </c>
      <c r="L43" s="81" t="s">
        <v>33</v>
      </c>
      <c r="M43" s="81" t="s">
        <v>33</v>
      </c>
    </row>
    <row r="44" spans="1:13" ht="15" customHeight="1" thickTop="1" thickBot="1" x14ac:dyDescent="0.3">
      <c r="A44" s="94" t="s">
        <v>67</v>
      </c>
      <c r="B44" s="74">
        <v>2274</v>
      </c>
      <c r="C44" s="74">
        <v>250</v>
      </c>
      <c r="D44" s="83">
        <v>0</v>
      </c>
      <c r="E44" s="81" t="s">
        <v>33</v>
      </c>
      <c r="F44" s="81" t="s">
        <v>33</v>
      </c>
      <c r="G44" s="81" t="s">
        <v>33</v>
      </c>
      <c r="H44" s="81" t="s">
        <v>33</v>
      </c>
      <c r="I44" s="83">
        <v>0</v>
      </c>
      <c r="J44" s="83">
        <v>0</v>
      </c>
      <c r="K44" s="83">
        <v>0</v>
      </c>
      <c r="L44" s="81" t="s">
        <v>33</v>
      </c>
      <c r="M44" s="81" t="s">
        <v>33</v>
      </c>
    </row>
    <row r="45" spans="1:13" ht="15" customHeight="1" thickTop="1" thickBot="1" x14ac:dyDescent="0.3">
      <c r="A45" s="94" t="s">
        <v>68</v>
      </c>
      <c r="B45" s="74">
        <v>2275</v>
      </c>
      <c r="C45" s="74">
        <v>260</v>
      </c>
      <c r="D45" s="83">
        <v>0</v>
      </c>
      <c r="E45" s="81" t="s">
        <v>33</v>
      </c>
      <c r="F45" s="81" t="s">
        <v>33</v>
      </c>
      <c r="G45" s="81" t="s">
        <v>33</v>
      </c>
      <c r="H45" s="81" t="s">
        <v>33</v>
      </c>
      <c r="I45" s="83">
        <v>0</v>
      </c>
      <c r="J45" s="83">
        <v>0</v>
      </c>
      <c r="K45" s="83">
        <v>0</v>
      </c>
      <c r="L45" s="81" t="s">
        <v>33</v>
      </c>
      <c r="M45" s="81" t="s">
        <v>33</v>
      </c>
    </row>
    <row r="46" spans="1:13" ht="15" customHeight="1" thickTop="1" thickBot="1" x14ac:dyDescent="0.3">
      <c r="A46" s="94" t="s">
        <v>69</v>
      </c>
      <c r="B46" s="74">
        <v>2276</v>
      </c>
      <c r="C46" s="74">
        <v>270</v>
      </c>
      <c r="D46" s="83">
        <v>0</v>
      </c>
      <c r="E46" s="81" t="s">
        <v>33</v>
      </c>
      <c r="F46" s="81" t="s">
        <v>33</v>
      </c>
      <c r="G46" s="81" t="s">
        <v>33</v>
      </c>
      <c r="H46" s="81" t="s">
        <v>33</v>
      </c>
      <c r="I46" s="83">
        <v>0</v>
      </c>
      <c r="J46" s="83">
        <v>0</v>
      </c>
      <c r="K46" s="83">
        <v>0</v>
      </c>
      <c r="L46" s="81" t="s">
        <v>33</v>
      </c>
      <c r="M46" s="81" t="s">
        <v>33</v>
      </c>
    </row>
    <row r="47" spans="1:13" ht="29.25" customHeight="1" thickTop="1" thickBot="1" x14ac:dyDescent="0.3">
      <c r="A47" s="95" t="s">
        <v>70</v>
      </c>
      <c r="B47" s="91">
        <v>2280</v>
      </c>
      <c r="C47" s="91">
        <v>280</v>
      </c>
      <c r="D47" s="93">
        <f>SUM(D48:D49)</f>
        <v>0</v>
      </c>
      <c r="E47" s="81" t="s">
        <v>33</v>
      </c>
      <c r="F47" s="81" t="s">
        <v>33</v>
      </c>
      <c r="G47" s="81" t="s">
        <v>33</v>
      </c>
      <c r="H47" s="81" t="s">
        <v>33</v>
      </c>
      <c r="I47" s="93">
        <f>SUM(I48:I49)</f>
        <v>0</v>
      </c>
      <c r="J47" s="93">
        <f>SUM(J48:J49)</f>
        <v>0</v>
      </c>
      <c r="K47" s="93">
        <v>0</v>
      </c>
      <c r="L47" s="81" t="s">
        <v>33</v>
      </c>
      <c r="M47" s="81" t="s">
        <v>33</v>
      </c>
    </row>
    <row r="48" spans="1:13" ht="29.25" customHeight="1" thickTop="1" thickBot="1" x14ac:dyDescent="0.3">
      <c r="A48" s="98" t="s">
        <v>71</v>
      </c>
      <c r="B48" s="74">
        <v>2281</v>
      </c>
      <c r="C48" s="74">
        <v>290</v>
      </c>
      <c r="D48" s="83">
        <v>0</v>
      </c>
      <c r="E48" s="81" t="s">
        <v>33</v>
      </c>
      <c r="F48" s="81" t="s">
        <v>33</v>
      </c>
      <c r="G48" s="81" t="s">
        <v>33</v>
      </c>
      <c r="H48" s="81" t="s">
        <v>33</v>
      </c>
      <c r="I48" s="83">
        <v>0</v>
      </c>
      <c r="J48" s="83">
        <v>0</v>
      </c>
      <c r="K48" s="83">
        <v>0</v>
      </c>
      <c r="L48" s="81" t="s">
        <v>33</v>
      </c>
      <c r="M48" s="81" t="s">
        <v>33</v>
      </c>
    </row>
    <row r="49" spans="1:13" ht="27.75" customHeight="1" thickTop="1" thickBot="1" x14ac:dyDescent="0.3">
      <c r="A49" s="94" t="s">
        <v>72</v>
      </c>
      <c r="B49" s="74">
        <v>2282</v>
      </c>
      <c r="C49" s="74">
        <v>300</v>
      </c>
      <c r="D49" s="83">
        <v>0</v>
      </c>
      <c r="E49" s="81" t="s">
        <v>33</v>
      </c>
      <c r="F49" s="81" t="s">
        <v>33</v>
      </c>
      <c r="G49" s="81" t="s">
        <v>33</v>
      </c>
      <c r="H49" s="81" t="s">
        <v>33</v>
      </c>
      <c r="I49" s="83">
        <v>0</v>
      </c>
      <c r="J49" s="83">
        <v>0</v>
      </c>
      <c r="K49" s="83">
        <v>0</v>
      </c>
      <c r="L49" s="81" t="s">
        <v>33</v>
      </c>
      <c r="M49" s="81" t="s">
        <v>33</v>
      </c>
    </row>
    <row r="50" spans="1:13" ht="15" customHeight="1" thickTop="1" thickBot="1" x14ac:dyDescent="0.3">
      <c r="A50" s="89" t="s">
        <v>73</v>
      </c>
      <c r="B50" s="77">
        <v>2400</v>
      </c>
      <c r="C50" s="77">
        <v>310</v>
      </c>
      <c r="D50" s="79">
        <f>SUM(D51:D52)</f>
        <v>0</v>
      </c>
      <c r="E50" s="81" t="s">
        <v>33</v>
      </c>
      <c r="F50" s="81" t="s">
        <v>33</v>
      </c>
      <c r="G50" s="81" t="s">
        <v>33</v>
      </c>
      <c r="H50" s="81" t="s">
        <v>33</v>
      </c>
      <c r="I50" s="79">
        <f>SUM(I51:I52)</f>
        <v>0</v>
      </c>
      <c r="J50" s="79">
        <f>SUM(J51:J52)</f>
        <v>0</v>
      </c>
      <c r="K50" s="79">
        <v>0</v>
      </c>
      <c r="L50" s="81" t="s">
        <v>33</v>
      </c>
      <c r="M50" s="81" t="s">
        <v>33</v>
      </c>
    </row>
    <row r="51" spans="1:13" ht="15" customHeight="1" thickTop="1" thickBot="1" x14ac:dyDescent="0.3">
      <c r="A51" s="99" t="s">
        <v>74</v>
      </c>
      <c r="B51" s="91">
        <v>2410</v>
      </c>
      <c r="C51" s="91">
        <v>320</v>
      </c>
      <c r="D51" s="96">
        <v>0</v>
      </c>
      <c r="E51" s="81" t="s">
        <v>33</v>
      </c>
      <c r="F51" s="81" t="s">
        <v>33</v>
      </c>
      <c r="G51" s="81" t="s">
        <v>33</v>
      </c>
      <c r="H51" s="81" t="s">
        <v>33</v>
      </c>
      <c r="I51" s="96">
        <v>0</v>
      </c>
      <c r="J51" s="96">
        <v>0</v>
      </c>
      <c r="K51" s="96">
        <v>0</v>
      </c>
      <c r="L51" s="81" t="s">
        <v>33</v>
      </c>
      <c r="M51" s="81" t="s">
        <v>33</v>
      </c>
    </row>
    <row r="52" spans="1:13" ht="15" customHeight="1" thickTop="1" thickBot="1" x14ac:dyDescent="0.3">
      <c r="A52" s="99" t="s">
        <v>75</v>
      </c>
      <c r="B52" s="91">
        <v>2420</v>
      </c>
      <c r="C52" s="91">
        <v>330</v>
      </c>
      <c r="D52" s="96">
        <v>0</v>
      </c>
      <c r="E52" s="81" t="s">
        <v>33</v>
      </c>
      <c r="F52" s="81" t="s">
        <v>33</v>
      </c>
      <c r="G52" s="81" t="s">
        <v>33</v>
      </c>
      <c r="H52" s="81" t="s">
        <v>33</v>
      </c>
      <c r="I52" s="96">
        <v>0</v>
      </c>
      <c r="J52" s="96">
        <v>0</v>
      </c>
      <c r="K52" s="96">
        <v>0</v>
      </c>
      <c r="L52" s="81" t="s">
        <v>33</v>
      </c>
      <c r="M52" s="81" t="s">
        <v>33</v>
      </c>
    </row>
    <row r="53" spans="1:13" ht="15" customHeight="1" thickTop="1" thickBot="1" x14ac:dyDescent="0.3">
      <c r="A53" s="100" t="s">
        <v>76</v>
      </c>
      <c r="B53" s="77">
        <v>2600</v>
      </c>
      <c r="C53" s="77">
        <v>340</v>
      </c>
      <c r="D53" s="79">
        <f>SUM(D54:D56)</f>
        <v>0</v>
      </c>
      <c r="E53" s="81" t="s">
        <v>33</v>
      </c>
      <c r="F53" s="81" t="s">
        <v>33</v>
      </c>
      <c r="G53" s="81" t="s">
        <v>33</v>
      </c>
      <c r="H53" s="81" t="s">
        <v>33</v>
      </c>
      <c r="I53" s="79">
        <f>SUM(I54:I56)</f>
        <v>0</v>
      </c>
      <c r="J53" s="79">
        <f>SUM(J54:J56)</f>
        <v>0</v>
      </c>
      <c r="K53" s="79">
        <v>0</v>
      </c>
      <c r="L53" s="81" t="s">
        <v>33</v>
      </c>
      <c r="M53" s="81" t="s">
        <v>33</v>
      </c>
    </row>
    <row r="54" spans="1:13" ht="31.5" customHeight="1" thickTop="1" thickBot="1" x14ac:dyDescent="0.3">
      <c r="A54" s="95" t="s">
        <v>77</v>
      </c>
      <c r="B54" s="91">
        <v>2610</v>
      </c>
      <c r="C54" s="91">
        <v>350</v>
      </c>
      <c r="D54" s="96">
        <v>0</v>
      </c>
      <c r="E54" s="81" t="s">
        <v>33</v>
      </c>
      <c r="F54" s="81" t="s">
        <v>33</v>
      </c>
      <c r="G54" s="81" t="s">
        <v>33</v>
      </c>
      <c r="H54" s="81" t="s">
        <v>33</v>
      </c>
      <c r="I54" s="96">
        <v>0</v>
      </c>
      <c r="J54" s="96">
        <v>0</v>
      </c>
      <c r="K54" s="96">
        <v>0</v>
      </c>
      <c r="L54" s="81" t="s">
        <v>33</v>
      </c>
      <c r="M54" s="81" t="s">
        <v>33</v>
      </c>
    </row>
    <row r="55" spans="1:13" ht="16.5" customHeight="1" thickTop="1" thickBot="1" x14ac:dyDescent="0.3">
      <c r="A55" s="95" t="s">
        <v>78</v>
      </c>
      <c r="B55" s="91">
        <v>2620</v>
      </c>
      <c r="C55" s="91">
        <v>360</v>
      </c>
      <c r="D55" s="96">
        <v>0</v>
      </c>
      <c r="E55" s="81" t="s">
        <v>33</v>
      </c>
      <c r="F55" s="81" t="s">
        <v>33</v>
      </c>
      <c r="G55" s="81" t="s">
        <v>33</v>
      </c>
      <c r="H55" s="81" t="s">
        <v>33</v>
      </c>
      <c r="I55" s="96">
        <v>0</v>
      </c>
      <c r="J55" s="96">
        <v>0</v>
      </c>
      <c r="K55" s="96">
        <v>0</v>
      </c>
      <c r="L55" s="81" t="s">
        <v>33</v>
      </c>
      <c r="M55" s="81" t="s">
        <v>33</v>
      </c>
    </row>
    <row r="56" spans="1:13" ht="28.5" customHeight="1" thickTop="1" thickBot="1" x14ac:dyDescent="0.3">
      <c r="A56" s="99" t="s">
        <v>79</v>
      </c>
      <c r="B56" s="91">
        <v>2630</v>
      </c>
      <c r="C56" s="91">
        <v>370</v>
      </c>
      <c r="D56" s="96">
        <v>0</v>
      </c>
      <c r="E56" s="81" t="s">
        <v>33</v>
      </c>
      <c r="F56" s="81" t="s">
        <v>33</v>
      </c>
      <c r="G56" s="81" t="s">
        <v>33</v>
      </c>
      <c r="H56" s="81" t="s">
        <v>33</v>
      </c>
      <c r="I56" s="96">
        <v>0</v>
      </c>
      <c r="J56" s="96">
        <v>0</v>
      </c>
      <c r="K56" s="96">
        <v>0</v>
      </c>
      <c r="L56" s="81" t="s">
        <v>33</v>
      </c>
      <c r="M56" s="81" t="s">
        <v>33</v>
      </c>
    </row>
    <row r="57" spans="1:13" ht="15" customHeight="1" thickTop="1" thickBot="1" x14ac:dyDescent="0.3">
      <c r="A57" s="97" t="s">
        <v>80</v>
      </c>
      <c r="B57" s="77">
        <v>2700</v>
      </c>
      <c r="C57" s="77">
        <v>380</v>
      </c>
      <c r="D57" s="79">
        <f>SUM(D58:D60)</f>
        <v>0</v>
      </c>
      <c r="E57" s="81" t="s">
        <v>33</v>
      </c>
      <c r="F57" s="81" t="s">
        <v>33</v>
      </c>
      <c r="G57" s="81" t="s">
        <v>33</v>
      </c>
      <c r="H57" s="81" t="s">
        <v>33</v>
      </c>
      <c r="I57" s="79">
        <f>SUM(I58:I60)</f>
        <v>0</v>
      </c>
      <c r="J57" s="79">
        <f>SUM(J58:J60)</f>
        <v>0</v>
      </c>
      <c r="K57" s="79">
        <v>0</v>
      </c>
      <c r="L57" s="81" t="s">
        <v>33</v>
      </c>
      <c r="M57" s="81" t="s">
        <v>33</v>
      </c>
    </row>
    <row r="58" spans="1:13" ht="15" customHeight="1" thickTop="1" thickBot="1" x14ac:dyDescent="0.3">
      <c r="A58" s="95" t="s">
        <v>81</v>
      </c>
      <c r="B58" s="91">
        <v>2710</v>
      </c>
      <c r="C58" s="91">
        <v>390</v>
      </c>
      <c r="D58" s="96">
        <v>0</v>
      </c>
      <c r="E58" s="81" t="s">
        <v>33</v>
      </c>
      <c r="F58" s="81" t="s">
        <v>33</v>
      </c>
      <c r="G58" s="81" t="s">
        <v>33</v>
      </c>
      <c r="H58" s="81" t="s">
        <v>33</v>
      </c>
      <c r="I58" s="96">
        <v>0</v>
      </c>
      <c r="J58" s="96">
        <v>0</v>
      </c>
      <c r="K58" s="96">
        <v>0</v>
      </c>
      <c r="L58" s="81" t="s">
        <v>33</v>
      </c>
      <c r="M58" s="81" t="s">
        <v>33</v>
      </c>
    </row>
    <row r="59" spans="1:13" ht="15" customHeight="1" thickTop="1" thickBot="1" x14ac:dyDescent="0.3">
      <c r="A59" s="95" t="s">
        <v>82</v>
      </c>
      <c r="B59" s="91">
        <v>2720</v>
      </c>
      <c r="C59" s="91">
        <v>400</v>
      </c>
      <c r="D59" s="96">
        <v>0</v>
      </c>
      <c r="E59" s="81" t="s">
        <v>33</v>
      </c>
      <c r="F59" s="81" t="s">
        <v>33</v>
      </c>
      <c r="G59" s="81" t="s">
        <v>33</v>
      </c>
      <c r="H59" s="81" t="s">
        <v>33</v>
      </c>
      <c r="I59" s="96">
        <v>0</v>
      </c>
      <c r="J59" s="96">
        <v>0</v>
      </c>
      <c r="K59" s="96">
        <v>0</v>
      </c>
      <c r="L59" s="81" t="s">
        <v>33</v>
      </c>
      <c r="M59" s="81" t="s">
        <v>33</v>
      </c>
    </row>
    <row r="60" spans="1:13" ht="15" customHeight="1" thickTop="1" thickBot="1" x14ac:dyDescent="0.3">
      <c r="A60" s="95" t="s">
        <v>83</v>
      </c>
      <c r="B60" s="91">
        <v>2730</v>
      </c>
      <c r="C60" s="91">
        <v>410</v>
      </c>
      <c r="D60" s="96">
        <v>0</v>
      </c>
      <c r="E60" s="81" t="s">
        <v>33</v>
      </c>
      <c r="F60" s="81" t="s">
        <v>33</v>
      </c>
      <c r="G60" s="81" t="s">
        <v>33</v>
      </c>
      <c r="H60" s="81" t="s">
        <v>33</v>
      </c>
      <c r="I60" s="96">
        <v>0</v>
      </c>
      <c r="J60" s="96">
        <v>0</v>
      </c>
      <c r="K60" s="96">
        <v>0</v>
      </c>
      <c r="L60" s="81" t="s">
        <v>33</v>
      </c>
      <c r="M60" s="81" t="s">
        <v>33</v>
      </c>
    </row>
    <row r="61" spans="1:13" ht="15" customHeight="1" thickTop="1" thickBot="1" x14ac:dyDescent="0.3">
      <c r="A61" s="97" t="s">
        <v>84</v>
      </c>
      <c r="B61" s="77">
        <v>2800</v>
      </c>
      <c r="C61" s="77">
        <v>420</v>
      </c>
      <c r="D61" s="80">
        <v>0</v>
      </c>
      <c r="E61" s="81" t="s">
        <v>33</v>
      </c>
      <c r="F61" s="81" t="s">
        <v>33</v>
      </c>
      <c r="G61" s="81" t="s">
        <v>33</v>
      </c>
      <c r="H61" s="81" t="s">
        <v>33</v>
      </c>
      <c r="I61" s="80">
        <v>0</v>
      </c>
      <c r="J61" s="80">
        <v>0</v>
      </c>
      <c r="K61" s="80">
        <v>0</v>
      </c>
      <c r="L61" s="81" t="s">
        <v>33</v>
      </c>
      <c r="M61" s="81" t="s">
        <v>33</v>
      </c>
    </row>
    <row r="62" spans="1:13" ht="15" customHeight="1" thickTop="1" thickBot="1" x14ac:dyDescent="0.3">
      <c r="A62" s="77" t="s">
        <v>85</v>
      </c>
      <c r="B62" s="77">
        <v>3000</v>
      </c>
      <c r="C62" s="77">
        <v>430</v>
      </c>
      <c r="D62" s="79">
        <f>D63+D77</f>
        <v>964</v>
      </c>
      <c r="E62" s="81" t="s">
        <v>33</v>
      </c>
      <c r="F62" s="81" t="s">
        <v>33</v>
      </c>
      <c r="G62" s="81" t="s">
        <v>33</v>
      </c>
      <c r="H62" s="81" t="s">
        <v>33</v>
      </c>
      <c r="I62" s="79">
        <f>I63+I77</f>
        <v>964</v>
      </c>
      <c r="J62" s="79">
        <f>J63+J77</f>
        <v>0</v>
      </c>
      <c r="K62" s="79">
        <v>0</v>
      </c>
      <c r="L62" s="81" t="s">
        <v>33</v>
      </c>
      <c r="M62" s="81" t="s">
        <v>33</v>
      </c>
    </row>
    <row r="63" spans="1:13" ht="15" customHeight="1" thickTop="1" thickBot="1" x14ac:dyDescent="0.3">
      <c r="A63" s="89" t="s">
        <v>86</v>
      </c>
      <c r="B63" s="77">
        <v>3100</v>
      </c>
      <c r="C63" s="77">
        <v>440</v>
      </c>
      <c r="D63" s="79">
        <f>D64+D65+D68+D71+D75+D76</f>
        <v>964</v>
      </c>
      <c r="E63" s="81" t="s">
        <v>33</v>
      </c>
      <c r="F63" s="81" t="s">
        <v>33</v>
      </c>
      <c r="G63" s="81" t="s">
        <v>33</v>
      </c>
      <c r="H63" s="81" t="s">
        <v>33</v>
      </c>
      <c r="I63" s="79">
        <f>I64+I65+I68+I71+I75+I77</f>
        <v>964</v>
      </c>
      <c r="J63" s="79">
        <f>J64+J65+J68+J71+J75+J76</f>
        <v>0</v>
      </c>
      <c r="K63" s="79">
        <v>0</v>
      </c>
      <c r="L63" s="81" t="s">
        <v>33</v>
      </c>
      <c r="M63" s="81" t="s">
        <v>33</v>
      </c>
    </row>
    <row r="64" spans="1:13" ht="18.75" customHeight="1" thickTop="1" thickBot="1" x14ac:dyDescent="0.3">
      <c r="A64" s="95" t="s">
        <v>87</v>
      </c>
      <c r="B64" s="91">
        <v>3110</v>
      </c>
      <c r="C64" s="91">
        <v>450</v>
      </c>
      <c r="D64" s="96">
        <v>964</v>
      </c>
      <c r="E64" s="81" t="s">
        <v>33</v>
      </c>
      <c r="F64" s="81" t="s">
        <v>33</v>
      </c>
      <c r="G64" s="81" t="s">
        <v>33</v>
      </c>
      <c r="H64" s="81" t="s">
        <v>33</v>
      </c>
      <c r="I64" s="96">
        <v>964</v>
      </c>
      <c r="J64" s="96">
        <v>0</v>
      </c>
      <c r="K64" s="96">
        <v>0</v>
      </c>
      <c r="L64" s="81" t="s">
        <v>33</v>
      </c>
      <c r="M64" s="81" t="s">
        <v>33</v>
      </c>
    </row>
    <row r="65" spans="1:13" ht="15" customHeight="1" thickTop="1" thickBot="1" x14ac:dyDescent="0.3">
      <c r="A65" s="99" t="s">
        <v>88</v>
      </c>
      <c r="B65" s="91">
        <v>3120</v>
      </c>
      <c r="C65" s="91">
        <v>460</v>
      </c>
      <c r="D65" s="96">
        <f>SUM(D66:D67)</f>
        <v>0</v>
      </c>
      <c r="E65" s="81" t="s">
        <v>33</v>
      </c>
      <c r="F65" s="81" t="s">
        <v>33</v>
      </c>
      <c r="G65" s="81" t="s">
        <v>33</v>
      </c>
      <c r="H65" s="81" t="s">
        <v>33</v>
      </c>
      <c r="I65" s="93">
        <f>SUM(I66:I67)</f>
        <v>0</v>
      </c>
      <c r="J65" s="93">
        <v>0</v>
      </c>
      <c r="K65" s="93">
        <v>0</v>
      </c>
      <c r="L65" s="81" t="s">
        <v>33</v>
      </c>
      <c r="M65" s="81" t="s">
        <v>33</v>
      </c>
    </row>
    <row r="66" spans="1:13" ht="15" customHeight="1" thickTop="1" thickBot="1" x14ac:dyDescent="0.3">
      <c r="A66" s="94" t="s">
        <v>89</v>
      </c>
      <c r="B66" s="74">
        <v>3121</v>
      </c>
      <c r="C66" s="74">
        <v>470</v>
      </c>
      <c r="D66" s="83">
        <v>0</v>
      </c>
      <c r="E66" s="81" t="s">
        <v>33</v>
      </c>
      <c r="F66" s="81" t="s">
        <v>33</v>
      </c>
      <c r="G66" s="81" t="s">
        <v>33</v>
      </c>
      <c r="H66" s="81" t="s">
        <v>33</v>
      </c>
      <c r="I66" s="83">
        <v>0</v>
      </c>
      <c r="J66" s="83">
        <v>0</v>
      </c>
      <c r="K66" s="83">
        <v>0</v>
      </c>
      <c r="L66" s="81" t="s">
        <v>33</v>
      </c>
      <c r="M66" s="81" t="s">
        <v>33</v>
      </c>
    </row>
    <row r="67" spans="1:13" ht="15" customHeight="1" thickTop="1" thickBot="1" x14ac:dyDescent="0.3">
      <c r="A67" s="94" t="s">
        <v>90</v>
      </c>
      <c r="B67" s="74">
        <v>3122</v>
      </c>
      <c r="C67" s="74">
        <v>480</v>
      </c>
      <c r="D67" s="83">
        <v>0</v>
      </c>
      <c r="E67" s="81" t="s">
        <v>33</v>
      </c>
      <c r="F67" s="81" t="s">
        <v>33</v>
      </c>
      <c r="G67" s="81" t="s">
        <v>33</v>
      </c>
      <c r="H67" s="81" t="s">
        <v>33</v>
      </c>
      <c r="I67" s="83">
        <v>0</v>
      </c>
      <c r="J67" s="83">
        <v>0</v>
      </c>
      <c r="K67" s="83">
        <v>0</v>
      </c>
      <c r="L67" s="81" t="s">
        <v>33</v>
      </c>
      <c r="M67" s="81" t="s">
        <v>33</v>
      </c>
    </row>
    <row r="68" spans="1:13" ht="15" customHeight="1" thickTop="1" thickBot="1" x14ac:dyDescent="0.3">
      <c r="A68" s="90" t="s">
        <v>91</v>
      </c>
      <c r="B68" s="91">
        <v>3130</v>
      </c>
      <c r="C68" s="91">
        <v>490</v>
      </c>
      <c r="D68" s="93">
        <f>SUM(D69:D70)</f>
        <v>0</v>
      </c>
      <c r="E68" s="81" t="s">
        <v>33</v>
      </c>
      <c r="F68" s="81" t="s">
        <v>33</v>
      </c>
      <c r="G68" s="81" t="s">
        <v>33</v>
      </c>
      <c r="H68" s="81" t="s">
        <v>33</v>
      </c>
      <c r="I68" s="93">
        <f>SUM(I69:I70)</f>
        <v>0</v>
      </c>
      <c r="J68" s="93">
        <v>0</v>
      </c>
      <c r="K68" s="93">
        <v>0</v>
      </c>
      <c r="L68" s="81" t="s">
        <v>33</v>
      </c>
      <c r="M68" s="81" t="s">
        <v>33</v>
      </c>
    </row>
    <row r="69" spans="1:13" ht="15" customHeight="1" thickTop="1" thickBot="1" x14ac:dyDescent="0.3">
      <c r="A69" s="94" t="s">
        <v>92</v>
      </c>
      <c r="B69" s="74">
        <v>3131</v>
      </c>
      <c r="C69" s="91">
        <v>500</v>
      </c>
      <c r="D69" s="83">
        <v>0</v>
      </c>
      <c r="E69" s="81" t="s">
        <v>33</v>
      </c>
      <c r="F69" s="81" t="s">
        <v>33</v>
      </c>
      <c r="G69" s="81" t="s">
        <v>33</v>
      </c>
      <c r="H69" s="81" t="s">
        <v>33</v>
      </c>
      <c r="I69" s="83">
        <v>0</v>
      </c>
      <c r="J69" s="83">
        <v>0</v>
      </c>
      <c r="K69" s="83">
        <v>0</v>
      </c>
      <c r="L69" s="81" t="s">
        <v>33</v>
      </c>
      <c r="M69" s="81" t="s">
        <v>33</v>
      </c>
    </row>
    <row r="70" spans="1:13" ht="15" customHeight="1" thickTop="1" thickBot="1" x14ac:dyDescent="0.3">
      <c r="A70" s="94" t="s">
        <v>93</v>
      </c>
      <c r="B70" s="74">
        <v>3132</v>
      </c>
      <c r="C70" s="74">
        <v>510</v>
      </c>
      <c r="D70" s="83">
        <v>0</v>
      </c>
      <c r="E70" s="81" t="s">
        <v>33</v>
      </c>
      <c r="F70" s="81" t="s">
        <v>33</v>
      </c>
      <c r="G70" s="81" t="s">
        <v>33</v>
      </c>
      <c r="H70" s="81" t="s">
        <v>33</v>
      </c>
      <c r="I70" s="83">
        <v>0</v>
      </c>
      <c r="J70" s="83">
        <v>0</v>
      </c>
      <c r="K70" s="83">
        <v>0</v>
      </c>
      <c r="L70" s="81" t="s">
        <v>33</v>
      </c>
      <c r="M70" s="81" t="s">
        <v>33</v>
      </c>
    </row>
    <row r="71" spans="1:13" ht="15" customHeight="1" thickTop="1" thickBot="1" x14ac:dyDescent="0.3">
      <c r="A71" s="90" t="s">
        <v>94</v>
      </c>
      <c r="B71" s="91">
        <v>3140</v>
      </c>
      <c r="C71" s="91">
        <v>520</v>
      </c>
      <c r="D71" s="93">
        <f>SUM(D72:D74)</f>
        <v>0</v>
      </c>
      <c r="E71" s="81" t="s">
        <v>33</v>
      </c>
      <c r="F71" s="81" t="s">
        <v>33</v>
      </c>
      <c r="G71" s="81" t="s">
        <v>33</v>
      </c>
      <c r="H71" s="81" t="s">
        <v>33</v>
      </c>
      <c r="I71" s="93">
        <f>SUM(I72:I74)</f>
        <v>0</v>
      </c>
      <c r="J71" s="93">
        <v>0</v>
      </c>
      <c r="K71" s="93">
        <v>0</v>
      </c>
      <c r="L71" s="81" t="s">
        <v>33</v>
      </c>
      <c r="M71" s="81" t="s">
        <v>33</v>
      </c>
    </row>
    <row r="72" spans="1:13" ht="15" customHeight="1" thickTop="1" thickBot="1" x14ac:dyDescent="0.3">
      <c r="A72" s="89" t="s">
        <v>148</v>
      </c>
      <c r="B72" s="74">
        <v>3141</v>
      </c>
      <c r="C72" s="74">
        <v>530</v>
      </c>
      <c r="D72" s="83">
        <v>0</v>
      </c>
      <c r="E72" s="81" t="s">
        <v>33</v>
      </c>
      <c r="F72" s="81" t="s">
        <v>33</v>
      </c>
      <c r="G72" s="81" t="s">
        <v>33</v>
      </c>
      <c r="H72" s="81" t="s">
        <v>33</v>
      </c>
      <c r="I72" s="83">
        <v>0</v>
      </c>
      <c r="J72" s="83">
        <v>0</v>
      </c>
      <c r="K72" s="83">
        <v>0</v>
      </c>
      <c r="L72" s="81" t="s">
        <v>33</v>
      </c>
      <c r="M72" s="81" t="s">
        <v>33</v>
      </c>
    </row>
    <row r="73" spans="1:13" ht="15" customHeight="1" thickTop="1" thickBot="1" x14ac:dyDescent="0.3">
      <c r="A73" s="89" t="s">
        <v>149</v>
      </c>
      <c r="B73" s="74">
        <v>3142</v>
      </c>
      <c r="C73" s="74">
        <v>540</v>
      </c>
      <c r="D73" s="83">
        <v>0</v>
      </c>
      <c r="E73" s="81" t="s">
        <v>33</v>
      </c>
      <c r="F73" s="81" t="s">
        <v>33</v>
      </c>
      <c r="G73" s="81" t="s">
        <v>33</v>
      </c>
      <c r="H73" s="81" t="s">
        <v>33</v>
      </c>
      <c r="I73" s="83">
        <v>0</v>
      </c>
      <c r="J73" s="83">
        <v>0</v>
      </c>
      <c r="K73" s="83">
        <v>0</v>
      </c>
      <c r="L73" s="81" t="s">
        <v>33</v>
      </c>
      <c r="M73" s="81" t="s">
        <v>33</v>
      </c>
    </row>
    <row r="74" spans="1:13" ht="15" customHeight="1" thickTop="1" thickBot="1" x14ac:dyDescent="0.3">
      <c r="A74" s="89" t="s">
        <v>150</v>
      </c>
      <c r="B74" s="74">
        <v>3143</v>
      </c>
      <c r="C74" s="74">
        <v>550</v>
      </c>
      <c r="D74" s="83">
        <v>0</v>
      </c>
      <c r="E74" s="81" t="s">
        <v>33</v>
      </c>
      <c r="F74" s="81" t="s">
        <v>33</v>
      </c>
      <c r="G74" s="81" t="s">
        <v>33</v>
      </c>
      <c r="H74" s="81" t="s">
        <v>33</v>
      </c>
      <c r="I74" s="83">
        <v>0</v>
      </c>
      <c r="J74" s="83">
        <v>0</v>
      </c>
      <c r="K74" s="83">
        <v>0</v>
      </c>
      <c r="L74" s="81" t="s">
        <v>33</v>
      </c>
      <c r="M74" s="81" t="s">
        <v>33</v>
      </c>
    </row>
    <row r="75" spans="1:13" ht="15" customHeight="1" thickTop="1" thickBot="1" x14ac:dyDescent="0.3">
      <c r="A75" s="90" t="s">
        <v>95</v>
      </c>
      <c r="B75" s="91">
        <v>3150</v>
      </c>
      <c r="C75" s="91">
        <v>560</v>
      </c>
      <c r="D75" s="96">
        <v>0</v>
      </c>
      <c r="E75" s="81" t="s">
        <v>33</v>
      </c>
      <c r="F75" s="81" t="s">
        <v>33</v>
      </c>
      <c r="G75" s="81" t="s">
        <v>33</v>
      </c>
      <c r="H75" s="81" t="s">
        <v>33</v>
      </c>
      <c r="I75" s="96">
        <v>0</v>
      </c>
      <c r="J75" s="96">
        <v>0</v>
      </c>
      <c r="K75" s="96">
        <v>0</v>
      </c>
      <c r="L75" s="81" t="s">
        <v>33</v>
      </c>
      <c r="M75" s="81" t="s">
        <v>33</v>
      </c>
    </row>
    <row r="76" spans="1:13" ht="15" customHeight="1" thickTop="1" thickBot="1" x14ac:dyDescent="0.3">
      <c r="A76" s="90" t="s">
        <v>96</v>
      </c>
      <c r="B76" s="91">
        <v>3160</v>
      </c>
      <c r="C76" s="91">
        <v>570</v>
      </c>
      <c r="D76" s="96">
        <v>0</v>
      </c>
      <c r="E76" s="81" t="s">
        <v>33</v>
      </c>
      <c r="F76" s="81" t="s">
        <v>33</v>
      </c>
      <c r="G76" s="81" t="s">
        <v>33</v>
      </c>
      <c r="H76" s="81" t="s">
        <v>33</v>
      </c>
      <c r="I76" s="96">
        <v>0</v>
      </c>
      <c r="J76" s="96">
        <v>0</v>
      </c>
      <c r="K76" s="96">
        <v>0</v>
      </c>
      <c r="L76" s="81" t="s">
        <v>33</v>
      </c>
      <c r="M76" s="81" t="s">
        <v>33</v>
      </c>
    </row>
    <row r="77" spans="1:13" ht="15" customHeight="1" thickTop="1" thickBot="1" x14ac:dyDescent="0.3">
      <c r="A77" s="89" t="s">
        <v>97</v>
      </c>
      <c r="B77" s="77">
        <v>3200</v>
      </c>
      <c r="C77" s="77">
        <v>580</v>
      </c>
      <c r="D77" s="79">
        <f>SUM(D78:D80)</f>
        <v>0</v>
      </c>
      <c r="E77" s="81" t="s">
        <v>33</v>
      </c>
      <c r="F77" s="81" t="s">
        <v>33</v>
      </c>
      <c r="G77" s="81" t="s">
        <v>33</v>
      </c>
      <c r="H77" s="81" t="s">
        <v>33</v>
      </c>
      <c r="I77" s="79">
        <f>SUM(I78:I80)</f>
        <v>0</v>
      </c>
      <c r="J77" s="79">
        <v>0</v>
      </c>
      <c r="K77" s="79">
        <v>0</v>
      </c>
      <c r="L77" s="81" t="s">
        <v>33</v>
      </c>
      <c r="M77" s="81" t="s">
        <v>33</v>
      </c>
    </row>
    <row r="78" spans="1:13" ht="16.5" customHeight="1" thickTop="1" thickBot="1" x14ac:dyDescent="0.3">
      <c r="A78" s="95" t="s">
        <v>98</v>
      </c>
      <c r="B78" s="91">
        <v>3210</v>
      </c>
      <c r="C78" s="91">
        <v>590</v>
      </c>
      <c r="D78" s="96">
        <v>0</v>
      </c>
      <c r="E78" s="81" t="s">
        <v>33</v>
      </c>
      <c r="F78" s="81" t="s">
        <v>33</v>
      </c>
      <c r="G78" s="81" t="s">
        <v>33</v>
      </c>
      <c r="H78" s="81" t="s">
        <v>33</v>
      </c>
      <c r="I78" s="96">
        <v>0</v>
      </c>
      <c r="J78" s="96">
        <v>0</v>
      </c>
      <c r="K78" s="96">
        <v>0</v>
      </c>
      <c r="L78" s="81" t="s">
        <v>33</v>
      </c>
      <c r="M78" s="81" t="s">
        <v>33</v>
      </c>
    </row>
    <row r="79" spans="1:13" ht="20.25" customHeight="1" thickTop="1" thickBot="1" x14ac:dyDescent="0.3">
      <c r="A79" s="95" t="s">
        <v>99</v>
      </c>
      <c r="B79" s="91">
        <v>3220</v>
      </c>
      <c r="C79" s="91">
        <v>600</v>
      </c>
      <c r="D79" s="96">
        <v>0</v>
      </c>
      <c r="E79" s="81" t="s">
        <v>33</v>
      </c>
      <c r="F79" s="81" t="s">
        <v>33</v>
      </c>
      <c r="G79" s="81" t="s">
        <v>33</v>
      </c>
      <c r="H79" s="81" t="s">
        <v>33</v>
      </c>
      <c r="I79" s="96">
        <v>0</v>
      </c>
      <c r="J79" s="96">
        <v>0</v>
      </c>
      <c r="K79" s="96">
        <v>0</v>
      </c>
      <c r="L79" s="81" t="s">
        <v>33</v>
      </c>
      <c r="M79" s="81" t="s">
        <v>33</v>
      </c>
    </row>
    <row r="80" spans="1:13" ht="30.75" customHeight="1" thickTop="1" thickBot="1" x14ac:dyDescent="0.3">
      <c r="A80" s="90" t="s">
        <v>100</v>
      </c>
      <c r="B80" s="91">
        <v>3230</v>
      </c>
      <c r="C80" s="91">
        <v>610</v>
      </c>
      <c r="D80" s="96">
        <v>0</v>
      </c>
      <c r="E80" s="81" t="s">
        <v>33</v>
      </c>
      <c r="F80" s="81" t="s">
        <v>33</v>
      </c>
      <c r="G80" s="81" t="s">
        <v>33</v>
      </c>
      <c r="H80" s="81" t="s">
        <v>33</v>
      </c>
      <c r="I80" s="96">
        <v>0</v>
      </c>
      <c r="J80" s="96">
        <v>0</v>
      </c>
      <c r="K80" s="96">
        <v>0</v>
      </c>
      <c r="L80" s="81" t="s">
        <v>33</v>
      </c>
      <c r="M80" s="81" t="s">
        <v>33</v>
      </c>
    </row>
    <row r="81" spans="1:13" ht="15" customHeight="1" thickTop="1" thickBot="1" x14ac:dyDescent="0.3">
      <c r="A81" s="95" t="s">
        <v>101</v>
      </c>
      <c r="B81" s="91">
        <v>3240</v>
      </c>
      <c r="C81" s="91">
        <v>620</v>
      </c>
      <c r="D81" s="96">
        <v>0</v>
      </c>
      <c r="E81" s="81" t="s">
        <v>33</v>
      </c>
      <c r="F81" s="81" t="s">
        <v>33</v>
      </c>
      <c r="G81" s="81" t="s">
        <v>33</v>
      </c>
      <c r="H81" s="81" t="s">
        <v>33</v>
      </c>
      <c r="I81" s="96">
        <v>0</v>
      </c>
      <c r="J81" s="96">
        <v>0</v>
      </c>
      <c r="K81" s="96">
        <v>0</v>
      </c>
      <c r="L81" s="81" t="s">
        <v>33</v>
      </c>
      <c r="M81" s="81" t="s">
        <v>33</v>
      </c>
    </row>
    <row r="82" spans="1:13" ht="15" customHeight="1" thickTop="1" thickBot="1" x14ac:dyDescent="0.3">
      <c r="A82" s="77" t="s">
        <v>102</v>
      </c>
      <c r="B82" s="77">
        <v>4100</v>
      </c>
      <c r="C82" s="77">
        <v>630</v>
      </c>
      <c r="D82" s="101">
        <f>D83</f>
        <v>0</v>
      </c>
      <c r="E82" s="102" t="s">
        <v>33</v>
      </c>
      <c r="F82" s="102" t="s">
        <v>33</v>
      </c>
      <c r="G82" s="102" t="s">
        <v>33</v>
      </c>
      <c r="H82" s="102" t="s">
        <v>33</v>
      </c>
      <c r="I82" s="101">
        <f>I83</f>
        <v>0</v>
      </c>
      <c r="J82" s="101">
        <v>0</v>
      </c>
      <c r="K82" s="101">
        <v>0</v>
      </c>
      <c r="L82" s="102" t="s">
        <v>33</v>
      </c>
      <c r="M82" s="102" t="s">
        <v>33</v>
      </c>
    </row>
    <row r="83" spans="1:13" ht="15" customHeight="1" thickTop="1" thickBot="1" x14ac:dyDescent="0.3">
      <c r="A83" s="90" t="s">
        <v>103</v>
      </c>
      <c r="B83" s="91">
        <v>4110</v>
      </c>
      <c r="C83" s="91">
        <v>640</v>
      </c>
      <c r="D83" s="103">
        <f>SUM(D84:D86)</f>
        <v>0</v>
      </c>
      <c r="E83" s="102" t="s">
        <v>33</v>
      </c>
      <c r="F83" s="102" t="s">
        <v>33</v>
      </c>
      <c r="G83" s="102" t="s">
        <v>33</v>
      </c>
      <c r="H83" s="102" t="s">
        <v>33</v>
      </c>
      <c r="I83" s="103">
        <f>SUM(I84:I86)</f>
        <v>0</v>
      </c>
      <c r="J83" s="103">
        <v>0</v>
      </c>
      <c r="K83" s="103">
        <v>0</v>
      </c>
      <c r="L83" s="102" t="s">
        <v>33</v>
      </c>
      <c r="M83" s="102" t="s">
        <v>33</v>
      </c>
    </row>
    <row r="84" spans="1:13" ht="15" customHeight="1" thickTop="1" thickBot="1" x14ac:dyDescent="0.3">
      <c r="A84" s="94" t="s">
        <v>104</v>
      </c>
      <c r="B84" s="74">
        <v>4111</v>
      </c>
      <c r="C84" s="74">
        <v>650</v>
      </c>
      <c r="D84" s="104">
        <v>0</v>
      </c>
      <c r="E84" s="102" t="s">
        <v>33</v>
      </c>
      <c r="F84" s="102" t="s">
        <v>33</v>
      </c>
      <c r="G84" s="102" t="s">
        <v>33</v>
      </c>
      <c r="H84" s="102" t="s">
        <v>33</v>
      </c>
      <c r="I84" s="104">
        <v>0</v>
      </c>
      <c r="J84" s="104">
        <v>0</v>
      </c>
      <c r="K84" s="104">
        <v>0</v>
      </c>
      <c r="L84" s="102" t="s">
        <v>33</v>
      </c>
      <c r="M84" s="102" t="s">
        <v>33</v>
      </c>
    </row>
    <row r="85" spans="1:13" ht="15" customHeight="1" thickTop="1" thickBot="1" x14ac:dyDescent="0.3">
      <c r="A85" s="94" t="s">
        <v>105</v>
      </c>
      <c r="B85" s="74">
        <v>4112</v>
      </c>
      <c r="C85" s="74">
        <v>660</v>
      </c>
      <c r="D85" s="104">
        <v>0</v>
      </c>
      <c r="E85" s="102" t="s">
        <v>33</v>
      </c>
      <c r="F85" s="102" t="s">
        <v>33</v>
      </c>
      <c r="G85" s="102" t="s">
        <v>33</v>
      </c>
      <c r="H85" s="102" t="s">
        <v>33</v>
      </c>
      <c r="I85" s="104">
        <v>0</v>
      </c>
      <c r="J85" s="104">
        <v>0</v>
      </c>
      <c r="K85" s="104">
        <v>0</v>
      </c>
      <c r="L85" s="102" t="s">
        <v>33</v>
      </c>
      <c r="M85" s="102" t="s">
        <v>33</v>
      </c>
    </row>
    <row r="86" spans="1:13" ht="15" customHeight="1" thickTop="1" thickBot="1" x14ac:dyDescent="0.3">
      <c r="A86" s="94" t="s">
        <v>115</v>
      </c>
      <c r="B86" s="74">
        <v>4113</v>
      </c>
      <c r="C86" s="74">
        <v>670</v>
      </c>
      <c r="D86" s="104">
        <v>0</v>
      </c>
      <c r="E86" s="102" t="s">
        <v>33</v>
      </c>
      <c r="F86" s="102" t="s">
        <v>33</v>
      </c>
      <c r="G86" s="102" t="s">
        <v>33</v>
      </c>
      <c r="H86" s="102" t="s">
        <v>33</v>
      </c>
      <c r="I86" s="104">
        <v>0</v>
      </c>
      <c r="J86" s="104">
        <v>0</v>
      </c>
      <c r="K86" s="104">
        <v>0</v>
      </c>
      <c r="L86" s="102" t="s">
        <v>33</v>
      </c>
      <c r="M86" s="102" t="s">
        <v>33</v>
      </c>
    </row>
    <row r="87" spans="1:13" ht="15" customHeight="1" thickTop="1" thickBot="1" x14ac:dyDescent="0.3">
      <c r="A87" s="77" t="s">
        <v>106</v>
      </c>
      <c r="B87" s="77">
        <v>4200</v>
      </c>
      <c r="C87" s="77">
        <v>680</v>
      </c>
      <c r="D87" s="101">
        <f>D88</f>
        <v>0</v>
      </c>
      <c r="E87" s="102" t="s">
        <v>33</v>
      </c>
      <c r="F87" s="102" t="s">
        <v>33</v>
      </c>
      <c r="G87" s="102" t="s">
        <v>33</v>
      </c>
      <c r="H87" s="102" t="s">
        <v>33</v>
      </c>
      <c r="I87" s="101">
        <f>I88</f>
        <v>0</v>
      </c>
      <c r="J87" s="101">
        <v>0</v>
      </c>
      <c r="K87" s="101">
        <v>0</v>
      </c>
      <c r="L87" s="102" t="s">
        <v>33</v>
      </c>
      <c r="M87" s="102" t="s">
        <v>33</v>
      </c>
    </row>
    <row r="88" spans="1:13" ht="15" customHeight="1" thickTop="1" thickBot="1" x14ac:dyDescent="0.3">
      <c r="A88" s="90" t="s">
        <v>107</v>
      </c>
      <c r="B88" s="91">
        <v>4210</v>
      </c>
      <c r="C88" s="91">
        <v>690</v>
      </c>
      <c r="D88" s="103">
        <v>0</v>
      </c>
      <c r="E88" s="102" t="s">
        <v>33</v>
      </c>
      <c r="F88" s="102" t="s">
        <v>33</v>
      </c>
      <c r="G88" s="102" t="s">
        <v>33</v>
      </c>
      <c r="H88" s="102" t="s">
        <v>33</v>
      </c>
      <c r="I88" s="103">
        <v>0</v>
      </c>
      <c r="J88" s="103">
        <v>0</v>
      </c>
      <c r="K88" s="103">
        <v>0</v>
      </c>
      <c r="L88" s="102" t="s">
        <v>33</v>
      </c>
      <c r="M88" s="102" t="s">
        <v>33</v>
      </c>
    </row>
    <row r="89" spans="1:13" ht="15" customHeight="1" thickTop="1" x14ac:dyDescent="0.25">
      <c r="A89" s="105"/>
      <c r="B89" s="106"/>
      <c r="C89" s="107"/>
      <c r="D89" s="108"/>
      <c r="E89" s="108"/>
      <c r="F89" s="108"/>
      <c r="G89" s="108"/>
      <c r="H89" s="108"/>
      <c r="I89" s="108"/>
      <c r="J89" s="108"/>
      <c r="K89" s="109"/>
      <c r="L89" s="108"/>
      <c r="M89" s="62"/>
    </row>
    <row r="90" spans="1:13" ht="15" customHeight="1" x14ac:dyDescent="0.25">
      <c r="A90" s="3" t="s">
        <v>108</v>
      </c>
      <c r="B90" s="118"/>
      <c r="C90" s="118"/>
      <c r="E90" s="121" t="s">
        <v>153</v>
      </c>
      <c r="F90" s="121"/>
      <c r="G90" s="121"/>
      <c r="H90" s="121"/>
    </row>
    <row r="91" spans="1:13" ht="15" customHeight="1" x14ac:dyDescent="0.25">
      <c r="B91" s="117" t="s">
        <v>109</v>
      </c>
      <c r="C91" s="117"/>
      <c r="E91" s="116" t="s">
        <v>110</v>
      </c>
      <c r="F91" s="116"/>
      <c r="G91" s="116"/>
      <c r="H91" s="62"/>
    </row>
    <row r="92" spans="1:13" ht="15" customHeight="1" x14ac:dyDescent="0.25">
      <c r="A92" s="3" t="s">
        <v>111</v>
      </c>
      <c r="B92" s="118"/>
      <c r="C92" s="118"/>
      <c r="E92" s="115" t="s">
        <v>112</v>
      </c>
      <c r="F92" s="115"/>
      <c r="G92" s="115"/>
      <c r="H92" s="115"/>
    </row>
    <row r="93" spans="1:13" ht="15" customHeight="1" x14ac:dyDescent="0.25">
      <c r="B93" s="117" t="s">
        <v>109</v>
      </c>
      <c r="C93" s="117"/>
      <c r="E93" s="116" t="s">
        <v>110</v>
      </c>
      <c r="F93" s="116"/>
      <c r="G93" s="116"/>
      <c r="H93" s="62"/>
    </row>
  </sheetData>
  <mergeCells count="37">
    <mergeCell ref="B93:C93"/>
    <mergeCell ref="E93:G93"/>
    <mergeCell ref="B90:C90"/>
    <mergeCell ref="E90:H90"/>
    <mergeCell ref="B91:C91"/>
    <mergeCell ref="E91:G91"/>
    <mergeCell ref="B92:C92"/>
    <mergeCell ref="E92:H92"/>
    <mergeCell ref="A12:C12"/>
    <mergeCell ref="E12:L12"/>
    <mergeCell ref="A13:C13"/>
    <mergeCell ref="E13:L13"/>
    <mergeCell ref="A16:A17"/>
    <mergeCell ref="B16:B17"/>
    <mergeCell ref="C16:C17"/>
    <mergeCell ref="D16:D17"/>
    <mergeCell ref="E16:F16"/>
    <mergeCell ref="G16:G17"/>
    <mergeCell ref="H16:H17"/>
    <mergeCell ref="I16:J16"/>
    <mergeCell ref="K16:K17"/>
    <mergeCell ref="L16:M16"/>
    <mergeCell ref="B9:I9"/>
    <mergeCell ref="L9:M9"/>
    <mergeCell ref="A10:C10"/>
    <mergeCell ref="E10:I10"/>
    <mergeCell ref="A11:C11"/>
    <mergeCell ref="E11:L11"/>
    <mergeCell ref="A5:C5"/>
    <mergeCell ref="A6:L6"/>
    <mergeCell ref="B7:I7"/>
    <mergeCell ref="L7:M7"/>
    <mergeCell ref="B8:I8"/>
    <mergeCell ref="L8:M8"/>
    <mergeCell ref="H1:L2"/>
    <mergeCell ref="A3:L3"/>
    <mergeCell ref="A4:L4"/>
  </mergeCells>
  <pageMargins left="0.19685039370078741" right="0.19685039370078741" top="0.11811023622047245" bottom="0.1181102362204724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8"/>
  <sheetViews>
    <sheetView tabSelected="1" zoomScale="90" zoomScaleNormal="90" workbookViewId="0">
      <selection activeCell="A2" sqref="A2"/>
    </sheetView>
  </sheetViews>
  <sheetFormatPr defaultRowHeight="15.75" x14ac:dyDescent="0.25"/>
  <cols>
    <col min="1" max="1" width="69" style="48" customWidth="1"/>
    <col min="2" max="2" width="11.7109375" style="48" customWidth="1"/>
    <col min="3" max="3" width="8.7109375" style="48" customWidth="1"/>
    <col min="4" max="4" width="15" style="48" customWidth="1"/>
    <col min="5" max="5" width="14.42578125" style="48" customWidth="1"/>
    <col min="6" max="6" width="12" style="48" customWidth="1"/>
    <col min="7" max="7" width="14.85546875" style="48" customWidth="1"/>
    <col min="8" max="8" width="11.7109375" style="48" customWidth="1"/>
    <col min="9" max="9" width="17.42578125" style="48" customWidth="1"/>
    <col min="10" max="10" width="16.7109375" style="48" customWidth="1"/>
    <col min="11" max="11" width="11.7109375" style="48" customWidth="1"/>
    <col min="12" max="12" width="22.85546875" style="48" customWidth="1"/>
    <col min="13" max="15" width="9.140625" style="48"/>
    <col min="16" max="16" width="13.85546875" style="48" customWidth="1"/>
    <col min="17" max="17" width="9.140625" style="48"/>
    <col min="18" max="18" width="12.42578125" bestFit="1" customWidth="1"/>
  </cols>
  <sheetData>
    <row r="1" spans="1:17" s="1" customFormat="1" ht="19.5" customHeight="1" x14ac:dyDescent="0.25">
      <c r="A1" s="6"/>
      <c r="B1" s="6"/>
      <c r="C1" s="6"/>
      <c r="D1" s="6"/>
      <c r="E1" s="6"/>
      <c r="F1" s="6"/>
      <c r="G1" s="6"/>
      <c r="H1" s="6"/>
      <c r="I1" s="145" t="s">
        <v>136</v>
      </c>
      <c r="J1" s="145"/>
      <c r="K1" s="145"/>
      <c r="L1" s="145"/>
      <c r="M1" s="145"/>
      <c r="N1" s="145"/>
      <c r="O1" s="145"/>
      <c r="P1" s="145"/>
      <c r="Q1" s="145"/>
    </row>
    <row r="2" spans="1:17" s="1" customFormat="1" ht="32.25" customHeight="1" x14ac:dyDescent="0.25">
      <c r="A2" s="6"/>
      <c r="B2" s="6"/>
      <c r="C2" s="6"/>
      <c r="D2" s="6"/>
      <c r="E2" s="6"/>
      <c r="F2" s="6"/>
      <c r="G2" s="6"/>
      <c r="H2" s="6"/>
      <c r="I2" s="145"/>
      <c r="J2" s="145"/>
      <c r="K2" s="145"/>
      <c r="L2" s="145"/>
      <c r="M2" s="145"/>
      <c r="N2" s="145"/>
      <c r="O2" s="145"/>
      <c r="P2" s="145"/>
      <c r="Q2" s="145"/>
    </row>
    <row r="3" spans="1:17" s="1" customFormat="1" ht="22.5" customHeight="1" x14ac:dyDescent="0.2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 s="1" customFormat="1" x14ac:dyDescent="0.25">
      <c r="A4" s="147" t="s">
        <v>140</v>
      </c>
      <c r="B4" s="147"/>
      <c r="C4" s="147"/>
      <c r="D4" s="147"/>
      <c r="E4" s="147"/>
      <c r="F4" s="147"/>
      <c r="G4" s="147"/>
      <c r="H4" s="147"/>
      <c r="I4" s="147"/>
      <c r="J4" s="7"/>
      <c r="K4" s="8"/>
      <c r="L4" s="8"/>
      <c r="M4" s="9" t="str">
        <f>IF('[1]Ф 4.1 0611010'!$F$7=1,'[1]Ф 4.1 0611010'!D2425,"")</f>
        <v/>
      </c>
      <c r="N4" s="9"/>
      <c r="O4" s="9"/>
      <c r="P4" s="9"/>
      <c r="Q4" s="9"/>
    </row>
    <row r="5" spans="1:17" s="1" customFormat="1" x14ac:dyDescent="0.25">
      <c r="A5" s="146" t="s">
        <v>155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</row>
    <row r="6" spans="1:17" s="1" customFormat="1" ht="15" customHeight="1" x14ac:dyDescent="0.25">
      <c r="A6" s="10" t="s">
        <v>5</v>
      </c>
      <c r="B6" s="148" t="s">
        <v>152</v>
      </c>
      <c r="C6" s="148"/>
      <c r="D6" s="148"/>
      <c r="E6" s="148"/>
      <c r="F6" s="148"/>
      <c r="G6" s="148"/>
      <c r="H6" s="148"/>
      <c r="I6" s="148"/>
      <c r="J6" s="148"/>
      <c r="K6" s="148"/>
      <c r="L6" s="137" t="s">
        <v>6</v>
      </c>
      <c r="M6" s="137"/>
      <c r="N6" s="11"/>
      <c r="O6" s="6"/>
      <c r="P6" s="138">
        <v>25675242</v>
      </c>
      <c r="Q6" s="138"/>
    </row>
    <row r="7" spans="1:17" s="1" customFormat="1" ht="15" customHeight="1" x14ac:dyDescent="0.25">
      <c r="A7" s="12" t="s">
        <v>7</v>
      </c>
      <c r="B7" s="131" t="s">
        <v>141</v>
      </c>
      <c r="C7" s="131"/>
      <c r="D7" s="131"/>
      <c r="E7" s="131"/>
      <c r="F7" s="131"/>
      <c r="G7" s="131"/>
      <c r="H7" s="131"/>
      <c r="I7" s="131"/>
      <c r="J7" s="131"/>
      <c r="K7" s="131"/>
      <c r="L7" s="137" t="s">
        <v>9</v>
      </c>
      <c r="M7" s="137"/>
      <c r="N7" s="13"/>
      <c r="O7" s="6"/>
      <c r="P7" s="140">
        <v>561010000</v>
      </c>
      <c r="Q7" s="140"/>
    </row>
    <row r="8" spans="1:17" s="1" customFormat="1" ht="15" customHeight="1" x14ac:dyDescent="0.25">
      <c r="A8" s="12" t="s">
        <v>10</v>
      </c>
      <c r="B8" s="131" t="s">
        <v>11</v>
      </c>
      <c r="C8" s="131"/>
      <c r="D8" s="131"/>
      <c r="E8" s="131"/>
      <c r="F8" s="131"/>
      <c r="G8" s="131"/>
      <c r="H8" s="131"/>
      <c r="I8" s="131"/>
      <c r="J8" s="131"/>
      <c r="K8" s="131"/>
      <c r="L8" s="132" t="s">
        <v>12</v>
      </c>
      <c r="M8" s="132"/>
      <c r="N8" s="13"/>
      <c r="O8" s="6"/>
      <c r="P8" s="140">
        <v>420</v>
      </c>
      <c r="Q8" s="140"/>
    </row>
    <row r="9" spans="1:17" s="1" customFormat="1" ht="15" customHeight="1" x14ac:dyDescent="0.25">
      <c r="A9" s="133" t="s">
        <v>114</v>
      </c>
      <c r="B9" s="133"/>
      <c r="C9" s="133"/>
      <c r="D9" s="133"/>
      <c r="E9" s="142">
        <v>350</v>
      </c>
      <c r="F9" s="142"/>
      <c r="G9" s="141" t="s">
        <v>14</v>
      </c>
      <c r="H9" s="141"/>
      <c r="I9" s="141"/>
      <c r="J9" s="141"/>
      <c r="K9" s="141"/>
      <c r="L9" s="141"/>
      <c r="M9" s="141"/>
      <c r="N9" s="141"/>
      <c r="O9" s="14"/>
      <c r="P9" s="14"/>
      <c r="Q9" s="14"/>
    </row>
    <row r="10" spans="1:17" s="1" customFormat="1" ht="15" customHeight="1" x14ac:dyDescent="0.25">
      <c r="A10" s="133" t="s">
        <v>15</v>
      </c>
      <c r="B10" s="133"/>
      <c r="C10" s="133"/>
      <c r="D10" s="133"/>
      <c r="E10" s="134"/>
      <c r="F10" s="134"/>
      <c r="G10" s="135" t="str">
        <f>IF(E10&gt;0,VLOOKUP(E10,'[1]Ф 4.1 0611010'!B$1:C$65536,2,FALSE),"")</f>
        <v/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7" s="1" customFormat="1" ht="15.75" customHeight="1" x14ac:dyDescent="0.25">
      <c r="A11" s="133" t="s">
        <v>17</v>
      </c>
      <c r="B11" s="133"/>
      <c r="C11" s="133"/>
      <c r="D11" s="133"/>
      <c r="E11" s="136" t="s">
        <v>143</v>
      </c>
      <c r="F11" s="136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</row>
    <row r="12" spans="1:17" s="1" customFormat="1" ht="59.25" customHeight="1" x14ac:dyDescent="0.25">
      <c r="A12" s="133" t="s">
        <v>18</v>
      </c>
      <c r="B12" s="133"/>
      <c r="C12" s="133"/>
      <c r="D12" s="133"/>
      <c r="E12" s="134" t="s">
        <v>144</v>
      </c>
      <c r="F12" s="134"/>
      <c r="G12" s="141" t="s">
        <v>151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s="1" customFormat="1" ht="16.5" customHeight="1" x14ac:dyDescent="0.25">
      <c r="A13" s="15" t="s">
        <v>137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" customFormat="1" ht="16.5" thickBot="1" x14ac:dyDescent="0.3">
      <c r="A14" s="16" t="s">
        <v>19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1" customFormat="1" ht="59.25" customHeight="1" thickTop="1" thickBot="1" x14ac:dyDescent="0.3">
      <c r="A15" s="139" t="s">
        <v>20</v>
      </c>
      <c r="B15" s="139" t="s">
        <v>118</v>
      </c>
      <c r="C15" s="139" t="s">
        <v>22</v>
      </c>
      <c r="D15" s="139" t="s">
        <v>119</v>
      </c>
      <c r="E15" s="139" t="s">
        <v>24</v>
      </c>
      <c r="F15" s="139"/>
      <c r="G15" s="139" t="s">
        <v>25</v>
      </c>
      <c r="H15" s="139" t="s">
        <v>120</v>
      </c>
      <c r="I15" s="139" t="s">
        <v>121</v>
      </c>
      <c r="J15" s="139" t="s">
        <v>27</v>
      </c>
      <c r="K15" s="139"/>
      <c r="L15" s="139"/>
      <c r="M15" s="139"/>
      <c r="N15" s="139" t="s">
        <v>28</v>
      </c>
      <c r="O15" s="139"/>
      <c r="P15" s="139" t="s">
        <v>29</v>
      </c>
      <c r="Q15" s="139"/>
    </row>
    <row r="16" spans="1:17" s="1" customFormat="1" ht="17.25" customHeight="1" thickTop="1" thickBot="1" x14ac:dyDescent="0.3">
      <c r="A16" s="139"/>
      <c r="B16" s="139"/>
      <c r="C16" s="139"/>
      <c r="D16" s="139"/>
      <c r="E16" s="139" t="s">
        <v>30</v>
      </c>
      <c r="F16" s="139" t="s">
        <v>31</v>
      </c>
      <c r="G16" s="139"/>
      <c r="H16" s="139"/>
      <c r="I16" s="139"/>
      <c r="J16" s="139" t="s">
        <v>30</v>
      </c>
      <c r="K16" s="139" t="s">
        <v>122</v>
      </c>
      <c r="L16" s="139"/>
      <c r="M16" s="139"/>
      <c r="N16" s="139" t="s">
        <v>30</v>
      </c>
      <c r="O16" s="139" t="s">
        <v>123</v>
      </c>
      <c r="P16" s="139"/>
      <c r="Q16" s="139"/>
    </row>
    <row r="17" spans="1:17" s="1" customFormat="1" ht="51.75" customHeight="1" thickTop="1" thickBot="1" x14ac:dyDescent="0.3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 t="s">
        <v>124</v>
      </c>
      <c r="L17" s="139" t="s">
        <v>125</v>
      </c>
      <c r="M17" s="139"/>
      <c r="N17" s="139"/>
      <c r="O17" s="139"/>
      <c r="P17" s="139" t="s">
        <v>30</v>
      </c>
      <c r="Q17" s="139" t="s">
        <v>126</v>
      </c>
    </row>
    <row r="18" spans="1:17" s="1" customFormat="1" ht="143.25" thickTop="1" thickBot="1" x14ac:dyDescent="0.3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7" t="s">
        <v>30</v>
      </c>
      <c r="M18" s="17" t="s">
        <v>127</v>
      </c>
      <c r="N18" s="139"/>
      <c r="O18" s="139"/>
      <c r="P18" s="139"/>
      <c r="Q18" s="139"/>
    </row>
    <row r="19" spans="1:17" s="1" customFormat="1" ht="17.25" thickTop="1" thickBot="1" x14ac:dyDescent="0.3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8">
        <v>10</v>
      </c>
      <c r="K19" s="18">
        <v>11</v>
      </c>
      <c r="L19" s="18">
        <v>12</v>
      </c>
      <c r="M19" s="18">
        <v>13</v>
      </c>
      <c r="N19" s="18">
        <v>15</v>
      </c>
      <c r="O19" s="18">
        <v>16</v>
      </c>
      <c r="P19" s="18">
        <v>14</v>
      </c>
      <c r="Q19" s="18">
        <v>15</v>
      </c>
    </row>
    <row r="20" spans="1:17" s="1" customFormat="1" ht="17.25" thickTop="1" thickBot="1" x14ac:dyDescent="0.3">
      <c r="A20" s="18" t="s">
        <v>138</v>
      </c>
      <c r="B20" s="19" t="s">
        <v>33</v>
      </c>
      <c r="C20" s="20" t="s">
        <v>34</v>
      </c>
      <c r="D20" s="21">
        <f>SUM(D21:D25)</f>
        <v>69600</v>
      </c>
      <c r="E20" s="22">
        <v>62729.75</v>
      </c>
      <c r="F20" s="22">
        <v>0</v>
      </c>
      <c r="G20" s="22">
        <v>0</v>
      </c>
      <c r="H20" s="22">
        <v>0</v>
      </c>
      <c r="I20" s="21">
        <f>SUM(I21:I24)</f>
        <v>53769.25</v>
      </c>
      <c r="J20" s="23" t="s">
        <v>33</v>
      </c>
      <c r="K20" s="23" t="s">
        <v>33</v>
      </c>
      <c r="L20" s="23" t="s">
        <v>33</v>
      </c>
      <c r="M20" s="23" t="s">
        <v>33</v>
      </c>
      <c r="N20" s="23" t="s">
        <v>33</v>
      </c>
      <c r="O20" s="23" t="s">
        <v>33</v>
      </c>
      <c r="P20" s="4">
        <f>E20-G20+H20+I20-J26</f>
        <v>0</v>
      </c>
      <c r="Q20" s="22">
        <v>0</v>
      </c>
    </row>
    <row r="21" spans="1:17" s="1" customFormat="1" ht="33" thickTop="1" thickBot="1" x14ac:dyDescent="0.3">
      <c r="A21" s="24" t="s">
        <v>128</v>
      </c>
      <c r="B21" s="19" t="s">
        <v>33</v>
      </c>
      <c r="C21" s="20" t="s">
        <v>36</v>
      </c>
      <c r="D21" s="22"/>
      <c r="E21" s="23" t="s">
        <v>33</v>
      </c>
      <c r="F21" s="23" t="s">
        <v>33</v>
      </c>
      <c r="G21" s="23" t="s">
        <v>33</v>
      </c>
      <c r="H21" s="23" t="s">
        <v>33</v>
      </c>
      <c r="I21" s="54"/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 t="s">
        <v>33</v>
      </c>
      <c r="P21" s="23" t="s">
        <v>33</v>
      </c>
      <c r="Q21" s="23" t="s">
        <v>33</v>
      </c>
    </row>
    <row r="22" spans="1:17" s="1" customFormat="1" ht="17.25" thickTop="1" thickBot="1" x14ac:dyDescent="0.3">
      <c r="A22" s="25" t="s">
        <v>129</v>
      </c>
      <c r="B22" s="19" t="s">
        <v>33</v>
      </c>
      <c r="C22" s="20" t="s">
        <v>38</v>
      </c>
      <c r="D22" s="22">
        <v>0</v>
      </c>
      <c r="E22" s="23" t="s">
        <v>33</v>
      </c>
      <c r="F22" s="23" t="s">
        <v>33</v>
      </c>
      <c r="G22" s="23" t="s">
        <v>33</v>
      </c>
      <c r="H22" s="23" t="s">
        <v>33</v>
      </c>
      <c r="I22" s="22">
        <v>0</v>
      </c>
      <c r="J22" s="23" t="s">
        <v>33</v>
      </c>
      <c r="K22" s="23" t="s">
        <v>33</v>
      </c>
      <c r="L22" s="23" t="s">
        <v>33</v>
      </c>
      <c r="M22" s="23" t="s">
        <v>33</v>
      </c>
      <c r="N22" s="23" t="s">
        <v>33</v>
      </c>
      <c r="O22" s="23" t="s">
        <v>33</v>
      </c>
      <c r="P22" s="23" t="s">
        <v>33</v>
      </c>
      <c r="Q22" s="23" t="s">
        <v>33</v>
      </c>
    </row>
    <row r="23" spans="1:17" s="1" customFormat="1" ht="17.25" thickTop="1" thickBot="1" x14ac:dyDescent="0.3">
      <c r="A23" s="24" t="s">
        <v>130</v>
      </c>
      <c r="B23" s="19" t="s">
        <v>33</v>
      </c>
      <c r="C23" s="20" t="s">
        <v>40</v>
      </c>
      <c r="D23" s="22">
        <v>69600</v>
      </c>
      <c r="E23" s="23" t="s">
        <v>33</v>
      </c>
      <c r="F23" s="23" t="s">
        <v>33</v>
      </c>
      <c r="G23" s="23" t="s">
        <v>33</v>
      </c>
      <c r="H23" s="23" t="s">
        <v>33</v>
      </c>
      <c r="I23" s="22">
        <f>44908.26+8860.99</f>
        <v>53769.25</v>
      </c>
      <c r="J23" s="23" t="s">
        <v>33</v>
      </c>
      <c r="K23" s="23" t="s">
        <v>33</v>
      </c>
      <c r="L23" s="23" t="s">
        <v>33</v>
      </c>
      <c r="M23" s="23" t="s">
        <v>33</v>
      </c>
      <c r="N23" s="23" t="s">
        <v>33</v>
      </c>
      <c r="O23" s="23" t="s">
        <v>33</v>
      </c>
      <c r="P23" s="23" t="s">
        <v>33</v>
      </c>
      <c r="Q23" s="23" t="s">
        <v>33</v>
      </c>
    </row>
    <row r="24" spans="1:17" s="1" customFormat="1" ht="33" thickTop="1" thickBot="1" x14ac:dyDescent="0.3">
      <c r="A24" s="24" t="s">
        <v>131</v>
      </c>
      <c r="B24" s="19" t="s">
        <v>33</v>
      </c>
      <c r="C24" s="20" t="s">
        <v>42</v>
      </c>
      <c r="D24" s="22">
        <v>0</v>
      </c>
      <c r="E24" s="23" t="s">
        <v>33</v>
      </c>
      <c r="F24" s="23" t="s">
        <v>33</v>
      </c>
      <c r="G24" s="23" t="s">
        <v>33</v>
      </c>
      <c r="H24" s="23" t="s">
        <v>33</v>
      </c>
      <c r="I24" s="22"/>
      <c r="J24" s="23" t="s">
        <v>33</v>
      </c>
      <c r="K24" s="23" t="s">
        <v>33</v>
      </c>
      <c r="L24" s="23" t="s">
        <v>33</v>
      </c>
      <c r="M24" s="23" t="s">
        <v>33</v>
      </c>
      <c r="N24" s="23" t="s">
        <v>33</v>
      </c>
      <c r="O24" s="23" t="s">
        <v>33</v>
      </c>
      <c r="P24" s="23" t="s">
        <v>33</v>
      </c>
      <c r="Q24" s="23" t="s">
        <v>33</v>
      </c>
    </row>
    <row r="25" spans="1:17" s="1" customFormat="1" ht="17.25" thickTop="1" thickBot="1" x14ac:dyDescent="0.3">
      <c r="A25" s="24" t="s">
        <v>43</v>
      </c>
      <c r="B25" s="19" t="s">
        <v>33</v>
      </c>
      <c r="C25" s="20" t="s">
        <v>44</v>
      </c>
      <c r="D25" s="22">
        <v>0</v>
      </c>
      <c r="E25" s="23" t="s">
        <v>33</v>
      </c>
      <c r="F25" s="23" t="s">
        <v>33</v>
      </c>
      <c r="G25" s="23" t="s">
        <v>33</v>
      </c>
      <c r="H25" s="23" t="s">
        <v>33</v>
      </c>
      <c r="I25" s="23" t="s">
        <v>33</v>
      </c>
      <c r="J25" s="23" t="s">
        <v>33</v>
      </c>
      <c r="K25" s="23" t="s">
        <v>33</v>
      </c>
      <c r="L25" s="23" t="s">
        <v>33</v>
      </c>
      <c r="M25" s="23" t="s">
        <v>33</v>
      </c>
      <c r="N25" s="23" t="s">
        <v>33</v>
      </c>
      <c r="O25" s="23" t="s">
        <v>33</v>
      </c>
      <c r="P25" s="23" t="s">
        <v>33</v>
      </c>
      <c r="Q25" s="23" t="s">
        <v>33</v>
      </c>
    </row>
    <row r="26" spans="1:17" s="1" customFormat="1" ht="17.25" thickTop="1" thickBot="1" x14ac:dyDescent="0.3">
      <c r="A26" s="18" t="s">
        <v>139</v>
      </c>
      <c r="B26" s="18" t="s">
        <v>33</v>
      </c>
      <c r="C26" s="20" t="s">
        <v>45</v>
      </c>
      <c r="D26" s="21">
        <f>D28+D63</f>
        <v>186099</v>
      </c>
      <c r="E26" s="23" t="s">
        <v>33</v>
      </c>
      <c r="F26" s="23" t="s">
        <v>33</v>
      </c>
      <c r="G26" s="23" t="s">
        <v>33</v>
      </c>
      <c r="H26" s="23" t="s">
        <v>33</v>
      </c>
      <c r="I26" s="23" t="s">
        <v>33</v>
      </c>
      <c r="J26" s="21">
        <f t="shared" ref="J26:O26" si="0">J28+J63</f>
        <v>116499</v>
      </c>
      <c r="K26" s="21">
        <f t="shared" si="0"/>
        <v>0</v>
      </c>
      <c r="L26" s="21">
        <f t="shared" si="0"/>
        <v>0</v>
      </c>
      <c r="M26" s="21">
        <f t="shared" si="0"/>
        <v>0</v>
      </c>
      <c r="N26" s="21">
        <f t="shared" si="0"/>
        <v>0</v>
      </c>
      <c r="O26" s="21">
        <f t="shared" si="0"/>
        <v>0</v>
      </c>
      <c r="P26" s="23" t="s">
        <v>33</v>
      </c>
      <c r="Q26" s="23" t="s">
        <v>33</v>
      </c>
    </row>
    <row r="27" spans="1:17" s="1" customFormat="1" ht="17.25" thickTop="1" thickBot="1" x14ac:dyDescent="0.3">
      <c r="A27" s="26" t="s">
        <v>46</v>
      </c>
      <c r="B27" s="19"/>
      <c r="C27" s="20"/>
      <c r="D27" s="21"/>
      <c r="E27" s="21"/>
      <c r="F27" s="23"/>
      <c r="G27" s="23"/>
      <c r="H27" s="23"/>
      <c r="I27" s="23"/>
      <c r="J27" s="21"/>
      <c r="K27" s="21"/>
      <c r="L27" s="21"/>
      <c r="M27" s="21"/>
      <c r="N27" s="21"/>
      <c r="O27" s="21"/>
      <c r="P27" s="23"/>
      <c r="Q27" s="23"/>
    </row>
    <row r="28" spans="1:17" s="1" customFormat="1" ht="17.25" thickTop="1" thickBot="1" x14ac:dyDescent="0.3">
      <c r="A28" s="19" t="s">
        <v>47</v>
      </c>
      <c r="B28" s="19">
        <v>2000</v>
      </c>
      <c r="C28" s="20" t="s">
        <v>48</v>
      </c>
      <c r="D28" s="21">
        <f>D29+D34+D51+D54+D58+D62</f>
        <v>69600</v>
      </c>
      <c r="E28" s="23" t="s">
        <v>33</v>
      </c>
      <c r="F28" s="23" t="s">
        <v>33</v>
      </c>
      <c r="G28" s="23" t="s">
        <v>33</v>
      </c>
      <c r="H28" s="23" t="s">
        <v>33</v>
      </c>
      <c r="I28" s="23" t="s">
        <v>33</v>
      </c>
      <c r="J28" s="21">
        <f t="shared" ref="J28:O28" si="1">J29+J34+J51+J54+J58+J62</f>
        <v>0</v>
      </c>
      <c r="K28" s="21">
        <f t="shared" si="1"/>
        <v>0</v>
      </c>
      <c r="L28" s="21">
        <f t="shared" si="1"/>
        <v>0</v>
      </c>
      <c r="M28" s="21">
        <f t="shared" si="1"/>
        <v>0</v>
      </c>
      <c r="N28" s="21">
        <f t="shared" si="1"/>
        <v>0</v>
      </c>
      <c r="O28" s="21">
        <f t="shared" si="1"/>
        <v>0</v>
      </c>
      <c r="P28" s="23" t="s">
        <v>33</v>
      </c>
      <c r="Q28" s="23" t="s">
        <v>33</v>
      </c>
    </row>
    <row r="29" spans="1:17" s="1" customFormat="1" ht="17.25" thickTop="1" thickBot="1" x14ac:dyDescent="0.3">
      <c r="A29" s="27" t="s">
        <v>49</v>
      </c>
      <c r="B29" s="19">
        <v>2100</v>
      </c>
      <c r="C29" s="20" t="s">
        <v>50</v>
      </c>
      <c r="D29" s="21">
        <f>D30+D33</f>
        <v>0</v>
      </c>
      <c r="E29" s="23" t="s">
        <v>33</v>
      </c>
      <c r="F29" s="23" t="s">
        <v>33</v>
      </c>
      <c r="G29" s="23" t="s">
        <v>33</v>
      </c>
      <c r="H29" s="23" t="s">
        <v>33</v>
      </c>
      <c r="I29" s="23" t="s">
        <v>33</v>
      </c>
      <c r="J29" s="21">
        <f t="shared" ref="J29:O29" si="2">J30+J33</f>
        <v>0</v>
      </c>
      <c r="K29" s="21">
        <f t="shared" si="2"/>
        <v>0</v>
      </c>
      <c r="L29" s="21">
        <f t="shared" si="2"/>
        <v>0</v>
      </c>
      <c r="M29" s="21">
        <f t="shared" si="2"/>
        <v>0</v>
      </c>
      <c r="N29" s="21">
        <f t="shared" si="2"/>
        <v>0</v>
      </c>
      <c r="O29" s="21">
        <f t="shared" si="2"/>
        <v>0</v>
      </c>
      <c r="P29" s="23" t="s">
        <v>33</v>
      </c>
      <c r="Q29" s="23" t="s">
        <v>33</v>
      </c>
    </row>
    <row r="30" spans="1:17" s="1" customFormat="1" ht="17.25" thickTop="1" thickBot="1" x14ac:dyDescent="0.3">
      <c r="A30" s="28" t="s">
        <v>51</v>
      </c>
      <c r="B30" s="29">
        <v>2110</v>
      </c>
      <c r="C30" s="29">
        <v>100</v>
      </c>
      <c r="D30" s="30">
        <f>SUM(D31:D32)</f>
        <v>0</v>
      </c>
      <c r="E30" s="23" t="s">
        <v>33</v>
      </c>
      <c r="F30" s="23" t="s">
        <v>33</v>
      </c>
      <c r="G30" s="23" t="s">
        <v>33</v>
      </c>
      <c r="H30" s="23" t="s">
        <v>33</v>
      </c>
      <c r="I30" s="23" t="s">
        <v>33</v>
      </c>
      <c r="J30" s="30">
        <f t="shared" ref="J30:O30" si="3">SUM(J31:J32)</f>
        <v>0</v>
      </c>
      <c r="K30" s="30">
        <f t="shared" si="3"/>
        <v>0</v>
      </c>
      <c r="L30" s="30">
        <f t="shared" si="3"/>
        <v>0</v>
      </c>
      <c r="M30" s="30">
        <f t="shared" si="3"/>
        <v>0</v>
      </c>
      <c r="N30" s="30">
        <f t="shared" si="3"/>
        <v>0</v>
      </c>
      <c r="O30" s="30">
        <f t="shared" si="3"/>
        <v>0</v>
      </c>
      <c r="P30" s="23" t="s">
        <v>33</v>
      </c>
      <c r="Q30" s="23" t="s">
        <v>33</v>
      </c>
    </row>
    <row r="31" spans="1:17" s="1" customFormat="1" ht="17.25" thickTop="1" thickBot="1" x14ac:dyDescent="0.3">
      <c r="A31" s="31" t="s">
        <v>53</v>
      </c>
      <c r="B31" s="17">
        <v>2111</v>
      </c>
      <c r="C31" s="17">
        <v>110</v>
      </c>
      <c r="D31" s="32">
        <v>0</v>
      </c>
      <c r="E31" s="23" t="s">
        <v>33</v>
      </c>
      <c r="F31" s="23" t="s">
        <v>33</v>
      </c>
      <c r="G31" s="23" t="s">
        <v>33</v>
      </c>
      <c r="H31" s="23" t="s">
        <v>33</v>
      </c>
      <c r="I31" s="23" t="s">
        <v>33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23" t="s">
        <v>33</v>
      </c>
      <c r="Q31" s="23" t="s">
        <v>33</v>
      </c>
    </row>
    <row r="32" spans="1:17" s="1" customFormat="1" ht="17.25" thickTop="1" thickBot="1" x14ac:dyDescent="0.3">
      <c r="A32" s="31" t="s">
        <v>54</v>
      </c>
      <c r="B32" s="17">
        <v>2112</v>
      </c>
      <c r="C32" s="17">
        <v>120</v>
      </c>
      <c r="D32" s="32">
        <v>0</v>
      </c>
      <c r="E32" s="23" t="s">
        <v>33</v>
      </c>
      <c r="F32" s="23" t="s">
        <v>33</v>
      </c>
      <c r="G32" s="23" t="s">
        <v>33</v>
      </c>
      <c r="H32" s="23" t="s">
        <v>33</v>
      </c>
      <c r="I32" s="23" t="s">
        <v>33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23" t="s">
        <v>33</v>
      </c>
      <c r="Q32" s="23" t="s">
        <v>33</v>
      </c>
    </row>
    <row r="33" spans="1:17" s="1" customFormat="1" ht="17.25" thickTop="1" thickBot="1" x14ac:dyDescent="0.3">
      <c r="A33" s="34" t="s">
        <v>55</v>
      </c>
      <c r="B33" s="29">
        <v>2120</v>
      </c>
      <c r="C33" s="29">
        <v>130</v>
      </c>
      <c r="D33" s="35">
        <v>0</v>
      </c>
      <c r="E33" s="23" t="s">
        <v>33</v>
      </c>
      <c r="F33" s="23" t="s">
        <v>33</v>
      </c>
      <c r="G33" s="23" t="s">
        <v>33</v>
      </c>
      <c r="H33" s="23" t="s">
        <v>33</v>
      </c>
      <c r="I33" s="23" t="s">
        <v>33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23" t="s">
        <v>33</v>
      </c>
      <c r="Q33" s="23" t="s">
        <v>33</v>
      </c>
    </row>
    <row r="34" spans="1:17" s="1" customFormat="1" ht="17.25" thickTop="1" thickBot="1" x14ac:dyDescent="0.3">
      <c r="A34" s="36" t="s">
        <v>56</v>
      </c>
      <c r="B34" s="19">
        <v>2200</v>
      </c>
      <c r="C34" s="19">
        <v>140</v>
      </c>
      <c r="D34" s="21">
        <f>SUM(D35:D41)+D48</f>
        <v>69300</v>
      </c>
      <c r="E34" s="23" t="s">
        <v>33</v>
      </c>
      <c r="F34" s="23" t="s">
        <v>33</v>
      </c>
      <c r="G34" s="23" t="s">
        <v>33</v>
      </c>
      <c r="H34" s="23" t="s">
        <v>33</v>
      </c>
      <c r="I34" s="23" t="s">
        <v>33</v>
      </c>
      <c r="J34" s="21">
        <f t="shared" ref="J34:O34" si="4">SUM(J35:J41)+J48</f>
        <v>0</v>
      </c>
      <c r="K34" s="21">
        <f t="shared" si="4"/>
        <v>0</v>
      </c>
      <c r="L34" s="21">
        <f t="shared" si="4"/>
        <v>0</v>
      </c>
      <c r="M34" s="21">
        <f t="shared" si="4"/>
        <v>0</v>
      </c>
      <c r="N34" s="21">
        <f t="shared" si="4"/>
        <v>0</v>
      </c>
      <c r="O34" s="21">
        <f t="shared" si="4"/>
        <v>0</v>
      </c>
      <c r="P34" s="23" t="s">
        <v>33</v>
      </c>
      <c r="Q34" s="23" t="s">
        <v>33</v>
      </c>
    </row>
    <row r="35" spans="1:17" s="1" customFormat="1" ht="17.25" thickTop="1" thickBot="1" x14ac:dyDescent="0.3">
      <c r="A35" s="28" t="s">
        <v>57</v>
      </c>
      <c r="B35" s="29">
        <v>2210</v>
      </c>
      <c r="C35" s="29">
        <v>150</v>
      </c>
      <c r="D35" s="35">
        <v>26000</v>
      </c>
      <c r="E35" s="23" t="s">
        <v>33</v>
      </c>
      <c r="F35" s="23" t="s">
        <v>33</v>
      </c>
      <c r="G35" s="23" t="s">
        <v>33</v>
      </c>
      <c r="H35" s="23" t="s">
        <v>33</v>
      </c>
      <c r="I35" s="23" t="s">
        <v>33</v>
      </c>
      <c r="J35" s="35"/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23" t="s">
        <v>33</v>
      </c>
      <c r="Q35" s="23" t="s">
        <v>33</v>
      </c>
    </row>
    <row r="36" spans="1:17" s="1" customFormat="1" ht="17.25" thickTop="1" thickBot="1" x14ac:dyDescent="0.3">
      <c r="A36" s="28" t="s">
        <v>58</v>
      </c>
      <c r="B36" s="29">
        <v>2220</v>
      </c>
      <c r="C36" s="29">
        <v>160</v>
      </c>
      <c r="D36" s="35">
        <v>0</v>
      </c>
      <c r="E36" s="23" t="s">
        <v>33</v>
      </c>
      <c r="F36" s="23" t="s">
        <v>33</v>
      </c>
      <c r="G36" s="23" t="s">
        <v>33</v>
      </c>
      <c r="H36" s="23" t="s">
        <v>33</v>
      </c>
      <c r="I36" s="23" t="s">
        <v>33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23" t="s">
        <v>33</v>
      </c>
      <c r="Q36" s="23" t="s">
        <v>33</v>
      </c>
    </row>
    <row r="37" spans="1:17" s="1" customFormat="1" ht="17.25" thickTop="1" thickBot="1" x14ac:dyDescent="0.3">
      <c r="A37" s="28" t="s">
        <v>59</v>
      </c>
      <c r="B37" s="29">
        <v>2230</v>
      </c>
      <c r="C37" s="29">
        <v>170</v>
      </c>
      <c r="D37" s="35">
        <v>0</v>
      </c>
      <c r="E37" s="23" t="s">
        <v>33</v>
      </c>
      <c r="F37" s="23" t="s">
        <v>33</v>
      </c>
      <c r="G37" s="23" t="s">
        <v>33</v>
      </c>
      <c r="H37" s="23" t="s">
        <v>33</v>
      </c>
      <c r="I37" s="23" t="s">
        <v>33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23" t="s">
        <v>33</v>
      </c>
      <c r="Q37" s="23" t="s">
        <v>33</v>
      </c>
    </row>
    <row r="38" spans="1:17" s="1" customFormat="1" ht="17.25" thickTop="1" thickBot="1" x14ac:dyDescent="0.3">
      <c r="A38" s="28" t="s">
        <v>60</v>
      </c>
      <c r="B38" s="29">
        <v>2240</v>
      </c>
      <c r="C38" s="29">
        <v>180</v>
      </c>
      <c r="D38" s="35">
        <v>8000</v>
      </c>
      <c r="E38" s="23" t="s">
        <v>33</v>
      </c>
      <c r="F38" s="23" t="s">
        <v>33</v>
      </c>
      <c r="G38" s="23" t="s">
        <v>33</v>
      </c>
      <c r="H38" s="23" t="s">
        <v>33</v>
      </c>
      <c r="I38" s="23" t="s">
        <v>33</v>
      </c>
      <c r="J38" s="35"/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23" t="s">
        <v>33</v>
      </c>
      <c r="Q38" s="23" t="s">
        <v>33</v>
      </c>
    </row>
    <row r="39" spans="1:17" s="1" customFormat="1" ht="17.25" thickTop="1" thickBot="1" x14ac:dyDescent="0.3">
      <c r="A39" s="28" t="s">
        <v>61</v>
      </c>
      <c r="B39" s="29">
        <v>2250</v>
      </c>
      <c r="C39" s="29">
        <v>190</v>
      </c>
      <c r="D39" s="35">
        <v>0</v>
      </c>
      <c r="E39" s="23" t="s">
        <v>33</v>
      </c>
      <c r="F39" s="23" t="s">
        <v>33</v>
      </c>
      <c r="G39" s="23" t="s">
        <v>33</v>
      </c>
      <c r="H39" s="23" t="s">
        <v>33</v>
      </c>
      <c r="I39" s="23" t="s">
        <v>33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23" t="s">
        <v>33</v>
      </c>
      <c r="Q39" s="23" t="s">
        <v>33</v>
      </c>
    </row>
    <row r="40" spans="1:17" s="1" customFormat="1" ht="17.25" thickTop="1" thickBot="1" x14ac:dyDescent="0.3">
      <c r="A40" s="34" t="s">
        <v>62</v>
      </c>
      <c r="B40" s="29">
        <v>2260</v>
      </c>
      <c r="C40" s="29">
        <v>200</v>
      </c>
      <c r="D40" s="35">
        <v>0</v>
      </c>
      <c r="E40" s="23" t="s">
        <v>33</v>
      </c>
      <c r="F40" s="23" t="s">
        <v>33</v>
      </c>
      <c r="G40" s="23" t="s">
        <v>33</v>
      </c>
      <c r="H40" s="23" t="s">
        <v>33</v>
      </c>
      <c r="I40" s="23" t="s">
        <v>33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23" t="s">
        <v>33</v>
      </c>
      <c r="Q40" s="23" t="s">
        <v>33</v>
      </c>
    </row>
    <row r="41" spans="1:17" s="1" customFormat="1" ht="17.25" thickTop="1" thickBot="1" x14ac:dyDescent="0.3">
      <c r="A41" s="34" t="s">
        <v>63</v>
      </c>
      <c r="B41" s="29">
        <v>2270</v>
      </c>
      <c r="C41" s="29">
        <v>210</v>
      </c>
      <c r="D41" s="30">
        <f>SUM(D42:D47)</f>
        <v>34300</v>
      </c>
      <c r="E41" s="23" t="s">
        <v>33</v>
      </c>
      <c r="F41" s="23" t="s">
        <v>33</v>
      </c>
      <c r="G41" s="23" t="s">
        <v>33</v>
      </c>
      <c r="H41" s="23" t="s">
        <v>33</v>
      </c>
      <c r="I41" s="23" t="s">
        <v>33</v>
      </c>
      <c r="J41" s="30">
        <f t="shared" ref="J41:O41" si="5">SUM(J42:J47)</f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23" t="s">
        <v>33</v>
      </c>
      <c r="Q41" s="23" t="s">
        <v>33</v>
      </c>
    </row>
    <row r="42" spans="1:17" s="1" customFormat="1" ht="17.25" thickTop="1" thickBot="1" x14ac:dyDescent="0.3">
      <c r="A42" s="31" t="s">
        <v>64</v>
      </c>
      <c r="B42" s="17">
        <v>2271</v>
      </c>
      <c r="C42" s="17">
        <v>220</v>
      </c>
      <c r="D42" s="32">
        <v>18000</v>
      </c>
      <c r="E42" s="23" t="s">
        <v>33</v>
      </c>
      <c r="F42" s="23" t="s">
        <v>33</v>
      </c>
      <c r="G42" s="23" t="s">
        <v>33</v>
      </c>
      <c r="H42" s="23" t="s">
        <v>33</v>
      </c>
      <c r="I42" s="23" t="s">
        <v>33</v>
      </c>
      <c r="J42" s="32"/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23" t="s">
        <v>33</v>
      </c>
      <c r="Q42" s="23" t="s">
        <v>33</v>
      </c>
    </row>
    <row r="43" spans="1:17" s="1" customFormat="1" ht="17.25" thickTop="1" thickBot="1" x14ac:dyDescent="0.3">
      <c r="A43" s="31" t="s">
        <v>65</v>
      </c>
      <c r="B43" s="17">
        <v>2272</v>
      </c>
      <c r="C43" s="29">
        <v>230</v>
      </c>
      <c r="D43" s="35">
        <v>1100</v>
      </c>
      <c r="E43" s="23" t="s">
        <v>33</v>
      </c>
      <c r="F43" s="23" t="s">
        <v>33</v>
      </c>
      <c r="G43" s="23" t="s">
        <v>33</v>
      </c>
      <c r="H43" s="23" t="s">
        <v>33</v>
      </c>
      <c r="I43" s="23" t="s">
        <v>33</v>
      </c>
      <c r="J43" s="35"/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23" t="s">
        <v>33</v>
      </c>
      <c r="Q43" s="23" t="s">
        <v>33</v>
      </c>
    </row>
    <row r="44" spans="1:17" s="1" customFormat="1" ht="17.25" thickTop="1" thickBot="1" x14ac:dyDescent="0.3">
      <c r="A44" s="31" t="s">
        <v>66</v>
      </c>
      <c r="B44" s="17">
        <v>2273</v>
      </c>
      <c r="C44" s="17">
        <v>240</v>
      </c>
      <c r="D44" s="35">
        <v>15000</v>
      </c>
      <c r="E44" s="23" t="s">
        <v>33</v>
      </c>
      <c r="F44" s="23" t="s">
        <v>33</v>
      </c>
      <c r="G44" s="23" t="s">
        <v>33</v>
      </c>
      <c r="H44" s="23" t="s">
        <v>33</v>
      </c>
      <c r="I44" s="23" t="s">
        <v>33</v>
      </c>
      <c r="J44" s="35"/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23" t="s">
        <v>33</v>
      </c>
      <c r="Q44" s="23" t="s">
        <v>33</v>
      </c>
    </row>
    <row r="45" spans="1:17" s="1" customFormat="1" ht="17.25" thickTop="1" thickBot="1" x14ac:dyDescent="0.3">
      <c r="A45" s="31" t="s">
        <v>67</v>
      </c>
      <c r="B45" s="17">
        <v>2274</v>
      </c>
      <c r="C45" s="29">
        <v>250</v>
      </c>
      <c r="D45" s="35">
        <v>0</v>
      </c>
      <c r="E45" s="23" t="s">
        <v>33</v>
      </c>
      <c r="F45" s="23" t="s">
        <v>33</v>
      </c>
      <c r="G45" s="23" t="s">
        <v>33</v>
      </c>
      <c r="H45" s="23" t="s">
        <v>33</v>
      </c>
      <c r="I45" s="23" t="s">
        <v>33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23" t="s">
        <v>33</v>
      </c>
      <c r="Q45" s="23" t="s">
        <v>33</v>
      </c>
    </row>
    <row r="46" spans="1:17" s="1" customFormat="1" ht="17.25" thickTop="1" thickBot="1" x14ac:dyDescent="0.3">
      <c r="A46" s="31" t="s">
        <v>68</v>
      </c>
      <c r="B46" s="17">
        <v>2275</v>
      </c>
      <c r="C46" s="17">
        <v>260</v>
      </c>
      <c r="D46" s="32">
        <v>200</v>
      </c>
      <c r="E46" s="23" t="s">
        <v>33</v>
      </c>
      <c r="F46" s="23" t="s">
        <v>33</v>
      </c>
      <c r="G46" s="23" t="s">
        <v>33</v>
      </c>
      <c r="H46" s="23" t="s">
        <v>33</v>
      </c>
      <c r="I46" s="23" t="s">
        <v>33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23" t="s">
        <v>33</v>
      </c>
      <c r="Q46" s="23" t="s">
        <v>33</v>
      </c>
    </row>
    <row r="47" spans="1:17" s="1" customFormat="1" ht="17.25" thickTop="1" thickBot="1" x14ac:dyDescent="0.3">
      <c r="A47" s="31" t="s">
        <v>132</v>
      </c>
      <c r="B47" s="17">
        <v>2276</v>
      </c>
      <c r="C47" s="17">
        <v>270</v>
      </c>
      <c r="D47" s="32">
        <v>0</v>
      </c>
      <c r="E47" s="23" t="s">
        <v>33</v>
      </c>
      <c r="F47" s="23" t="s">
        <v>33</v>
      </c>
      <c r="G47" s="23" t="s">
        <v>33</v>
      </c>
      <c r="H47" s="23" t="s">
        <v>33</v>
      </c>
      <c r="I47" s="23" t="s">
        <v>33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23" t="s">
        <v>33</v>
      </c>
      <c r="Q47" s="23" t="s">
        <v>33</v>
      </c>
    </row>
    <row r="48" spans="1:17" s="1" customFormat="1" ht="33" thickTop="1" thickBot="1" x14ac:dyDescent="0.3">
      <c r="A48" s="34" t="s">
        <v>70</v>
      </c>
      <c r="B48" s="29">
        <v>2280</v>
      </c>
      <c r="C48" s="29">
        <v>280</v>
      </c>
      <c r="D48" s="30">
        <f>SUM(D49:D50)</f>
        <v>1000</v>
      </c>
      <c r="E48" s="23" t="s">
        <v>33</v>
      </c>
      <c r="F48" s="23" t="s">
        <v>33</v>
      </c>
      <c r="G48" s="23" t="s">
        <v>33</v>
      </c>
      <c r="H48" s="23" t="s">
        <v>33</v>
      </c>
      <c r="I48" s="23" t="s">
        <v>33</v>
      </c>
      <c r="J48" s="30">
        <f t="shared" ref="J48:O48" si="6">SUM(J49:J50)</f>
        <v>0</v>
      </c>
      <c r="K48" s="30">
        <f t="shared" si="6"/>
        <v>0</v>
      </c>
      <c r="L48" s="30">
        <f t="shared" si="6"/>
        <v>0</v>
      </c>
      <c r="M48" s="30">
        <f t="shared" si="6"/>
        <v>0</v>
      </c>
      <c r="N48" s="30">
        <f t="shared" si="6"/>
        <v>0</v>
      </c>
      <c r="O48" s="30">
        <f t="shared" si="6"/>
        <v>0</v>
      </c>
      <c r="P48" s="23" t="s">
        <v>33</v>
      </c>
      <c r="Q48" s="23" t="s">
        <v>33</v>
      </c>
    </row>
    <row r="49" spans="1:17" s="1" customFormat="1" ht="33" thickTop="1" thickBot="1" x14ac:dyDescent="0.3">
      <c r="A49" s="37" t="s">
        <v>71</v>
      </c>
      <c r="B49" s="17">
        <v>2281</v>
      </c>
      <c r="C49" s="17">
        <v>290</v>
      </c>
      <c r="D49" s="32">
        <v>0</v>
      </c>
      <c r="E49" s="23" t="s">
        <v>33</v>
      </c>
      <c r="F49" s="23" t="s">
        <v>33</v>
      </c>
      <c r="G49" s="23" t="s">
        <v>33</v>
      </c>
      <c r="H49" s="23" t="s">
        <v>33</v>
      </c>
      <c r="I49" s="23" t="s">
        <v>33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23" t="s">
        <v>33</v>
      </c>
      <c r="Q49" s="23" t="s">
        <v>33</v>
      </c>
    </row>
    <row r="50" spans="1:17" s="1" customFormat="1" ht="33" thickTop="1" thickBot="1" x14ac:dyDescent="0.3">
      <c r="A50" s="31" t="s">
        <v>72</v>
      </c>
      <c r="B50" s="17">
        <v>2282</v>
      </c>
      <c r="C50" s="29">
        <v>300</v>
      </c>
      <c r="D50" s="32">
        <v>1000</v>
      </c>
      <c r="E50" s="23" t="s">
        <v>33</v>
      </c>
      <c r="F50" s="23" t="s">
        <v>33</v>
      </c>
      <c r="G50" s="23" t="s">
        <v>33</v>
      </c>
      <c r="H50" s="23" t="s">
        <v>33</v>
      </c>
      <c r="I50" s="23" t="s">
        <v>33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23" t="s">
        <v>33</v>
      </c>
      <c r="Q50" s="23" t="s">
        <v>33</v>
      </c>
    </row>
    <row r="51" spans="1:17" s="1" customFormat="1" ht="17.25" thickTop="1" thickBot="1" x14ac:dyDescent="0.3">
      <c r="A51" s="27" t="s">
        <v>73</v>
      </c>
      <c r="B51" s="19">
        <v>2400</v>
      </c>
      <c r="C51" s="19">
        <v>310</v>
      </c>
      <c r="D51" s="21">
        <f>SUM(D52:D53)</f>
        <v>0</v>
      </c>
      <c r="E51" s="23" t="s">
        <v>33</v>
      </c>
      <c r="F51" s="23" t="s">
        <v>33</v>
      </c>
      <c r="G51" s="23" t="s">
        <v>33</v>
      </c>
      <c r="H51" s="23" t="s">
        <v>33</v>
      </c>
      <c r="I51" s="23" t="s">
        <v>33</v>
      </c>
      <c r="J51" s="21">
        <f t="shared" ref="J51:O51" si="7">SUM(J52:J53)</f>
        <v>0</v>
      </c>
      <c r="K51" s="21">
        <f t="shared" si="7"/>
        <v>0</v>
      </c>
      <c r="L51" s="21">
        <f t="shared" si="7"/>
        <v>0</v>
      </c>
      <c r="M51" s="21">
        <f t="shared" si="7"/>
        <v>0</v>
      </c>
      <c r="N51" s="21">
        <f t="shared" si="7"/>
        <v>0</v>
      </c>
      <c r="O51" s="21">
        <f t="shared" si="7"/>
        <v>0</v>
      </c>
      <c r="P51" s="23" t="s">
        <v>33</v>
      </c>
      <c r="Q51" s="23" t="s">
        <v>33</v>
      </c>
    </row>
    <row r="52" spans="1:17" s="1" customFormat="1" ht="17.25" thickTop="1" thickBot="1" x14ac:dyDescent="0.3">
      <c r="A52" s="38" t="s">
        <v>74</v>
      </c>
      <c r="B52" s="29">
        <v>2410</v>
      </c>
      <c r="C52" s="29">
        <v>320</v>
      </c>
      <c r="D52" s="35">
        <v>0</v>
      </c>
      <c r="E52" s="23" t="s">
        <v>33</v>
      </c>
      <c r="F52" s="23" t="s">
        <v>33</v>
      </c>
      <c r="G52" s="23" t="s">
        <v>33</v>
      </c>
      <c r="H52" s="23" t="s">
        <v>33</v>
      </c>
      <c r="I52" s="23" t="s">
        <v>33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23" t="s">
        <v>33</v>
      </c>
      <c r="Q52" s="23" t="s">
        <v>33</v>
      </c>
    </row>
    <row r="53" spans="1:17" s="1" customFormat="1" ht="17.25" thickTop="1" thickBot="1" x14ac:dyDescent="0.3">
      <c r="A53" s="38" t="s">
        <v>75</v>
      </c>
      <c r="B53" s="29">
        <v>2420</v>
      </c>
      <c r="C53" s="29">
        <v>330</v>
      </c>
      <c r="D53" s="35">
        <v>0</v>
      </c>
      <c r="E53" s="23" t="s">
        <v>33</v>
      </c>
      <c r="F53" s="23" t="s">
        <v>33</v>
      </c>
      <c r="G53" s="23" t="s">
        <v>33</v>
      </c>
      <c r="H53" s="23" t="s">
        <v>33</v>
      </c>
      <c r="I53" s="23" t="s">
        <v>33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23" t="s">
        <v>33</v>
      </c>
      <c r="Q53" s="23" t="s">
        <v>33</v>
      </c>
    </row>
    <row r="54" spans="1:17" s="1" customFormat="1" ht="17.25" thickTop="1" thickBot="1" x14ac:dyDescent="0.3">
      <c r="A54" s="39" t="s">
        <v>76</v>
      </c>
      <c r="B54" s="19">
        <v>2600</v>
      </c>
      <c r="C54" s="40">
        <v>340</v>
      </c>
      <c r="D54" s="21">
        <f>SUM(D55:D57)</f>
        <v>0</v>
      </c>
      <c r="E54" s="23" t="s">
        <v>33</v>
      </c>
      <c r="F54" s="23" t="s">
        <v>33</v>
      </c>
      <c r="G54" s="23" t="s">
        <v>33</v>
      </c>
      <c r="H54" s="23" t="s">
        <v>33</v>
      </c>
      <c r="I54" s="23" t="s">
        <v>33</v>
      </c>
      <c r="J54" s="21">
        <f t="shared" ref="J54:O54" si="8">SUM(J55:J57)</f>
        <v>0</v>
      </c>
      <c r="K54" s="21">
        <f t="shared" si="8"/>
        <v>0</v>
      </c>
      <c r="L54" s="21">
        <f t="shared" si="8"/>
        <v>0</v>
      </c>
      <c r="M54" s="21">
        <f t="shared" si="8"/>
        <v>0</v>
      </c>
      <c r="N54" s="21">
        <f t="shared" si="8"/>
        <v>0</v>
      </c>
      <c r="O54" s="21">
        <f t="shared" si="8"/>
        <v>0</v>
      </c>
      <c r="P54" s="23" t="s">
        <v>33</v>
      </c>
      <c r="Q54" s="23" t="s">
        <v>33</v>
      </c>
    </row>
    <row r="55" spans="1:17" s="1" customFormat="1" ht="33" thickTop="1" thickBot="1" x14ac:dyDescent="0.3">
      <c r="A55" s="34" t="s">
        <v>77</v>
      </c>
      <c r="B55" s="29">
        <v>2610</v>
      </c>
      <c r="C55" s="29">
        <v>350</v>
      </c>
      <c r="D55" s="35">
        <v>0</v>
      </c>
      <c r="E55" s="23" t="s">
        <v>33</v>
      </c>
      <c r="F55" s="23" t="s">
        <v>33</v>
      </c>
      <c r="G55" s="23" t="s">
        <v>33</v>
      </c>
      <c r="H55" s="23" t="s">
        <v>33</v>
      </c>
      <c r="I55" s="23" t="s">
        <v>33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3" t="s">
        <v>33</v>
      </c>
      <c r="Q55" s="23" t="s">
        <v>33</v>
      </c>
    </row>
    <row r="56" spans="1:17" s="1" customFormat="1" ht="33" thickTop="1" thickBot="1" x14ac:dyDescent="0.3">
      <c r="A56" s="34" t="s">
        <v>78</v>
      </c>
      <c r="B56" s="29">
        <v>2620</v>
      </c>
      <c r="C56" s="29">
        <v>360</v>
      </c>
      <c r="D56" s="41">
        <v>0</v>
      </c>
      <c r="E56" s="23" t="s">
        <v>33</v>
      </c>
      <c r="F56" s="23" t="s">
        <v>33</v>
      </c>
      <c r="G56" s="23" t="s">
        <v>33</v>
      </c>
      <c r="H56" s="23" t="s">
        <v>33</v>
      </c>
      <c r="I56" s="23" t="s">
        <v>33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23" t="s">
        <v>33</v>
      </c>
      <c r="Q56" s="23" t="s">
        <v>33</v>
      </c>
    </row>
    <row r="57" spans="1:17" s="1" customFormat="1" ht="33" thickTop="1" thickBot="1" x14ac:dyDescent="0.3">
      <c r="A57" s="38" t="s">
        <v>79</v>
      </c>
      <c r="B57" s="29">
        <v>2630</v>
      </c>
      <c r="C57" s="29">
        <v>370</v>
      </c>
      <c r="D57" s="43">
        <v>0</v>
      </c>
      <c r="E57" s="23" t="s">
        <v>33</v>
      </c>
      <c r="F57" s="23" t="s">
        <v>33</v>
      </c>
      <c r="G57" s="23" t="s">
        <v>33</v>
      </c>
      <c r="H57" s="23" t="s">
        <v>33</v>
      </c>
      <c r="I57" s="23" t="s">
        <v>33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23" t="s">
        <v>33</v>
      </c>
      <c r="Q57" s="23" t="s">
        <v>33</v>
      </c>
    </row>
    <row r="58" spans="1:17" s="1" customFormat="1" ht="17.25" thickTop="1" thickBot="1" x14ac:dyDescent="0.3">
      <c r="A58" s="36" t="s">
        <v>80</v>
      </c>
      <c r="B58" s="19">
        <v>2700</v>
      </c>
      <c r="C58" s="19">
        <v>380</v>
      </c>
      <c r="D58" s="21">
        <f>SUM(D59:D61)</f>
        <v>0</v>
      </c>
      <c r="E58" s="23" t="s">
        <v>33</v>
      </c>
      <c r="F58" s="23" t="s">
        <v>33</v>
      </c>
      <c r="G58" s="23" t="s">
        <v>33</v>
      </c>
      <c r="H58" s="23" t="s">
        <v>33</v>
      </c>
      <c r="I58" s="23" t="s">
        <v>33</v>
      </c>
      <c r="J58" s="21">
        <f t="shared" ref="J58:O58" si="9">SUM(J59:J61)</f>
        <v>0</v>
      </c>
      <c r="K58" s="21">
        <f t="shared" si="9"/>
        <v>0</v>
      </c>
      <c r="L58" s="21">
        <f t="shared" si="9"/>
        <v>0</v>
      </c>
      <c r="M58" s="21">
        <f t="shared" si="9"/>
        <v>0</v>
      </c>
      <c r="N58" s="21">
        <f t="shared" si="9"/>
        <v>0</v>
      </c>
      <c r="O58" s="21">
        <f t="shared" si="9"/>
        <v>0</v>
      </c>
      <c r="P58" s="23" t="s">
        <v>33</v>
      </c>
      <c r="Q58" s="23" t="s">
        <v>33</v>
      </c>
    </row>
    <row r="59" spans="1:17" s="1" customFormat="1" ht="17.25" thickTop="1" thickBot="1" x14ac:dyDescent="0.3">
      <c r="A59" s="34" t="s">
        <v>81</v>
      </c>
      <c r="B59" s="29">
        <v>2710</v>
      </c>
      <c r="C59" s="29">
        <v>390</v>
      </c>
      <c r="D59" s="35">
        <v>0</v>
      </c>
      <c r="E59" s="23" t="s">
        <v>33</v>
      </c>
      <c r="F59" s="23" t="s">
        <v>33</v>
      </c>
      <c r="G59" s="23" t="s">
        <v>33</v>
      </c>
      <c r="H59" s="23" t="s">
        <v>33</v>
      </c>
      <c r="I59" s="23" t="s">
        <v>33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3" t="s">
        <v>33</v>
      </c>
      <c r="Q59" s="23" t="s">
        <v>33</v>
      </c>
    </row>
    <row r="60" spans="1:17" s="1" customFormat="1" ht="17.25" thickTop="1" thickBot="1" x14ac:dyDescent="0.3">
      <c r="A60" s="34" t="s">
        <v>82</v>
      </c>
      <c r="B60" s="29">
        <v>2720</v>
      </c>
      <c r="C60" s="29">
        <v>400</v>
      </c>
      <c r="D60" s="35">
        <v>0</v>
      </c>
      <c r="E60" s="23" t="s">
        <v>33</v>
      </c>
      <c r="F60" s="23" t="s">
        <v>33</v>
      </c>
      <c r="G60" s="23" t="s">
        <v>33</v>
      </c>
      <c r="H60" s="23" t="s">
        <v>33</v>
      </c>
      <c r="I60" s="23" t="s">
        <v>33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3" t="s">
        <v>33</v>
      </c>
      <c r="Q60" s="23" t="s">
        <v>33</v>
      </c>
    </row>
    <row r="61" spans="1:17" s="1" customFormat="1" ht="17.25" thickTop="1" thickBot="1" x14ac:dyDescent="0.3">
      <c r="A61" s="34" t="s">
        <v>83</v>
      </c>
      <c r="B61" s="29">
        <v>2730</v>
      </c>
      <c r="C61" s="29">
        <v>410</v>
      </c>
      <c r="D61" s="35">
        <v>0</v>
      </c>
      <c r="E61" s="23" t="s">
        <v>33</v>
      </c>
      <c r="F61" s="23" t="s">
        <v>33</v>
      </c>
      <c r="G61" s="23" t="s">
        <v>33</v>
      </c>
      <c r="H61" s="23" t="s">
        <v>33</v>
      </c>
      <c r="I61" s="23" t="s">
        <v>33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3" t="s">
        <v>33</v>
      </c>
      <c r="Q61" s="23" t="s">
        <v>33</v>
      </c>
    </row>
    <row r="62" spans="1:17" s="1" customFormat="1" ht="17.25" thickTop="1" thickBot="1" x14ac:dyDescent="0.3">
      <c r="A62" s="36" t="s">
        <v>84</v>
      </c>
      <c r="B62" s="19">
        <v>2800</v>
      </c>
      <c r="C62" s="19">
        <v>420</v>
      </c>
      <c r="D62" s="22">
        <v>300</v>
      </c>
      <c r="E62" s="23" t="s">
        <v>33</v>
      </c>
      <c r="F62" s="23" t="s">
        <v>33</v>
      </c>
      <c r="G62" s="23" t="s">
        <v>33</v>
      </c>
      <c r="H62" s="23" t="s">
        <v>33</v>
      </c>
      <c r="I62" s="23" t="s">
        <v>33</v>
      </c>
      <c r="J62" s="22"/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3" t="s">
        <v>33</v>
      </c>
      <c r="Q62" s="23" t="s">
        <v>33</v>
      </c>
    </row>
    <row r="63" spans="1:17" s="1" customFormat="1" ht="17.25" thickTop="1" thickBot="1" x14ac:dyDescent="0.3">
      <c r="A63" s="19" t="s">
        <v>85</v>
      </c>
      <c r="B63" s="19">
        <v>3000</v>
      </c>
      <c r="C63" s="19">
        <v>430</v>
      </c>
      <c r="D63" s="21">
        <f>D64+D78</f>
        <v>116499</v>
      </c>
      <c r="E63" s="23" t="s">
        <v>33</v>
      </c>
      <c r="F63" s="23" t="s">
        <v>33</v>
      </c>
      <c r="G63" s="23" t="s">
        <v>33</v>
      </c>
      <c r="H63" s="23" t="s">
        <v>33</v>
      </c>
      <c r="I63" s="23" t="s">
        <v>33</v>
      </c>
      <c r="J63" s="21">
        <f t="shared" ref="J63:O63" si="10">J64+J78</f>
        <v>116499</v>
      </c>
      <c r="K63" s="21">
        <f t="shared" si="10"/>
        <v>0</v>
      </c>
      <c r="L63" s="21">
        <f t="shared" si="10"/>
        <v>0</v>
      </c>
      <c r="M63" s="21">
        <f t="shared" si="10"/>
        <v>0</v>
      </c>
      <c r="N63" s="21">
        <f t="shared" si="10"/>
        <v>0</v>
      </c>
      <c r="O63" s="21">
        <f t="shared" si="10"/>
        <v>0</v>
      </c>
      <c r="P63" s="23" t="s">
        <v>33</v>
      </c>
      <c r="Q63" s="23" t="s">
        <v>33</v>
      </c>
    </row>
    <row r="64" spans="1:17" s="1" customFormat="1" ht="17.25" thickTop="1" thickBot="1" x14ac:dyDescent="0.3">
      <c r="A64" s="27" t="s">
        <v>86</v>
      </c>
      <c r="B64" s="19">
        <v>3100</v>
      </c>
      <c r="C64" s="19">
        <v>440</v>
      </c>
      <c r="D64" s="21">
        <f>D65+D66+D69+D72+D76+D77</f>
        <v>116499</v>
      </c>
      <c r="E64" s="23" t="s">
        <v>33</v>
      </c>
      <c r="F64" s="23" t="s">
        <v>33</v>
      </c>
      <c r="G64" s="23" t="s">
        <v>33</v>
      </c>
      <c r="H64" s="23" t="s">
        <v>33</v>
      </c>
      <c r="I64" s="23" t="s">
        <v>33</v>
      </c>
      <c r="J64" s="21">
        <f t="shared" ref="J64:O64" si="11">J65+J66+J69+J72+J76+J77</f>
        <v>116499</v>
      </c>
      <c r="K64" s="21">
        <f t="shared" si="11"/>
        <v>0</v>
      </c>
      <c r="L64" s="21">
        <f t="shared" si="11"/>
        <v>0</v>
      </c>
      <c r="M64" s="21">
        <f t="shared" si="11"/>
        <v>0</v>
      </c>
      <c r="N64" s="21">
        <f t="shared" si="11"/>
        <v>0</v>
      </c>
      <c r="O64" s="21">
        <f t="shared" si="11"/>
        <v>0</v>
      </c>
      <c r="P64" s="23" t="s">
        <v>33</v>
      </c>
      <c r="Q64" s="23" t="s">
        <v>33</v>
      </c>
    </row>
    <row r="65" spans="1:17" s="1" customFormat="1" ht="17.25" thickTop="1" thickBot="1" x14ac:dyDescent="0.3">
      <c r="A65" s="34" t="s">
        <v>87</v>
      </c>
      <c r="B65" s="29">
        <v>3110</v>
      </c>
      <c r="C65" s="29">
        <v>450</v>
      </c>
      <c r="D65" s="111">
        <v>116499</v>
      </c>
      <c r="E65" s="23" t="s">
        <v>33</v>
      </c>
      <c r="F65" s="23" t="s">
        <v>33</v>
      </c>
      <c r="G65" s="23" t="s">
        <v>33</v>
      </c>
      <c r="H65" s="23" t="s">
        <v>33</v>
      </c>
      <c r="I65" s="23" t="s">
        <v>33</v>
      </c>
      <c r="J65" s="35">
        <v>116499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23" t="s">
        <v>33</v>
      </c>
      <c r="Q65" s="23" t="s">
        <v>33</v>
      </c>
    </row>
    <row r="66" spans="1:17" s="1" customFormat="1" ht="17.25" thickTop="1" thickBot="1" x14ac:dyDescent="0.3">
      <c r="A66" s="38" t="s">
        <v>88</v>
      </c>
      <c r="B66" s="29">
        <v>3120</v>
      </c>
      <c r="C66" s="29">
        <v>460</v>
      </c>
      <c r="D66" s="30">
        <f>SUM(D67:D68)</f>
        <v>0</v>
      </c>
      <c r="E66" s="23" t="s">
        <v>33</v>
      </c>
      <c r="F66" s="23" t="s">
        <v>33</v>
      </c>
      <c r="G66" s="23" t="s">
        <v>33</v>
      </c>
      <c r="H66" s="23" t="s">
        <v>33</v>
      </c>
      <c r="I66" s="23" t="s">
        <v>33</v>
      </c>
      <c r="J66" s="30">
        <f t="shared" ref="J66:O66" si="12">SUM(J67:J68)</f>
        <v>0</v>
      </c>
      <c r="K66" s="30">
        <f t="shared" si="12"/>
        <v>0</v>
      </c>
      <c r="L66" s="30">
        <f t="shared" si="12"/>
        <v>0</v>
      </c>
      <c r="M66" s="30">
        <f t="shared" si="12"/>
        <v>0</v>
      </c>
      <c r="N66" s="30">
        <f t="shared" si="12"/>
        <v>0</v>
      </c>
      <c r="O66" s="30">
        <f t="shared" si="12"/>
        <v>0</v>
      </c>
      <c r="P66" s="23" t="s">
        <v>33</v>
      </c>
      <c r="Q66" s="23" t="s">
        <v>33</v>
      </c>
    </row>
    <row r="67" spans="1:17" s="1" customFormat="1" ht="17.25" thickTop="1" thickBot="1" x14ac:dyDescent="0.3">
      <c r="A67" s="31" t="s">
        <v>89</v>
      </c>
      <c r="B67" s="17">
        <v>3121</v>
      </c>
      <c r="C67" s="17">
        <v>470</v>
      </c>
      <c r="D67" s="32">
        <v>0</v>
      </c>
      <c r="E67" s="23" t="s">
        <v>33</v>
      </c>
      <c r="F67" s="23" t="s">
        <v>33</v>
      </c>
      <c r="G67" s="23" t="s">
        <v>33</v>
      </c>
      <c r="H67" s="23" t="s">
        <v>33</v>
      </c>
      <c r="I67" s="23" t="s">
        <v>33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23" t="s">
        <v>33</v>
      </c>
      <c r="Q67" s="23" t="s">
        <v>33</v>
      </c>
    </row>
    <row r="68" spans="1:17" s="1" customFormat="1" ht="17.25" thickTop="1" thickBot="1" x14ac:dyDescent="0.3">
      <c r="A68" s="31" t="s">
        <v>90</v>
      </c>
      <c r="B68" s="17">
        <v>3122</v>
      </c>
      <c r="C68" s="17">
        <v>480</v>
      </c>
      <c r="D68" s="32">
        <v>0</v>
      </c>
      <c r="E68" s="23" t="s">
        <v>33</v>
      </c>
      <c r="F68" s="23" t="s">
        <v>33</v>
      </c>
      <c r="G68" s="23" t="s">
        <v>33</v>
      </c>
      <c r="H68" s="23" t="s">
        <v>33</v>
      </c>
      <c r="I68" s="23" t="s">
        <v>33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23" t="s">
        <v>33</v>
      </c>
      <c r="Q68" s="23" t="s">
        <v>33</v>
      </c>
    </row>
    <row r="69" spans="1:17" s="1" customFormat="1" ht="17.25" thickTop="1" thickBot="1" x14ac:dyDescent="0.3">
      <c r="A69" s="28" t="s">
        <v>91</v>
      </c>
      <c r="B69" s="29">
        <v>3130</v>
      </c>
      <c r="C69" s="29">
        <v>490</v>
      </c>
      <c r="D69" s="30">
        <f>SUM(D70:D71)</f>
        <v>0</v>
      </c>
      <c r="E69" s="23" t="s">
        <v>33</v>
      </c>
      <c r="F69" s="23" t="s">
        <v>33</v>
      </c>
      <c r="G69" s="23" t="s">
        <v>33</v>
      </c>
      <c r="H69" s="23" t="s">
        <v>33</v>
      </c>
      <c r="I69" s="23" t="s">
        <v>33</v>
      </c>
      <c r="J69" s="30">
        <f t="shared" ref="J69:O69" si="13">SUM(J70:J71)</f>
        <v>0</v>
      </c>
      <c r="K69" s="30">
        <f t="shared" si="13"/>
        <v>0</v>
      </c>
      <c r="L69" s="30">
        <f t="shared" si="13"/>
        <v>0</v>
      </c>
      <c r="M69" s="30">
        <f t="shared" si="13"/>
        <v>0</v>
      </c>
      <c r="N69" s="30">
        <f t="shared" si="13"/>
        <v>0</v>
      </c>
      <c r="O69" s="30">
        <f t="shared" si="13"/>
        <v>0</v>
      </c>
      <c r="P69" s="23" t="s">
        <v>33</v>
      </c>
      <c r="Q69" s="23" t="s">
        <v>33</v>
      </c>
    </row>
    <row r="70" spans="1:17" s="1" customFormat="1" ht="17.25" thickTop="1" thickBot="1" x14ac:dyDescent="0.3">
      <c r="A70" s="31" t="s">
        <v>92</v>
      </c>
      <c r="B70" s="17">
        <v>3131</v>
      </c>
      <c r="C70" s="17">
        <v>500</v>
      </c>
      <c r="D70" s="32">
        <v>0</v>
      </c>
      <c r="E70" s="23" t="s">
        <v>33</v>
      </c>
      <c r="F70" s="23" t="s">
        <v>33</v>
      </c>
      <c r="G70" s="23" t="s">
        <v>33</v>
      </c>
      <c r="H70" s="23" t="s">
        <v>33</v>
      </c>
      <c r="I70" s="23" t="s">
        <v>33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23" t="s">
        <v>33</v>
      </c>
      <c r="Q70" s="23" t="s">
        <v>33</v>
      </c>
    </row>
    <row r="71" spans="1:17" s="1" customFormat="1" ht="17.25" thickTop="1" thickBot="1" x14ac:dyDescent="0.3">
      <c r="A71" s="31" t="s">
        <v>93</v>
      </c>
      <c r="B71" s="17">
        <v>3132</v>
      </c>
      <c r="C71" s="17">
        <v>510</v>
      </c>
      <c r="D71" s="32">
        <v>0</v>
      </c>
      <c r="E71" s="23" t="s">
        <v>33</v>
      </c>
      <c r="F71" s="23" t="s">
        <v>33</v>
      </c>
      <c r="G71" s="23" t="s">
        <v>33</v>
      </c>
      <c r="H71" s="23" t="s">
        <v>33</v>
      </c>
      <c r="I71" s="23" t="s">
        <v>33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23" t="s">
        <v>33</v>
      </c>
      <c r="Q71" s="23" t="s">
        <v>33</v>
      </c>
    </row>
    <row r="72" spans="1:17" s="1" customFormat="1" ht="17.25" thickTop="1" thickBot="1" x14ac:dyDescent="0.3">
      <c r="A72" s="28" t="s">
        <v>94</v>
      </c>
      <c r="B72" s="29">
        <v>3140</v>
      </c>
      <c r="C72" s="29">
        <v>520</v>
      </c>
      <c r="D72" s="30">
        <f>SUM(D73:D75)</f>
        <v>0</v>
      </c>
      <c r="E72" s="23" t="s">
        <v>33</v>
      </c>
      <c r="F72" s="23" t="s">
        <v>33</v>
      </c>
      <c r="G72" s="23" t="s">
        <v>33</v>
      </c>
      <c r="H72" s="23" t="s">
        <v>33</v>
      </c>
      <c r="I72" s="23" t="s">
        <v>33</v>
      </c>
      <c r="J72" s="30">
        <f t="shared" ref="J72:O72" si="14">SUM(J73:J75)</f>
        <v>0</v>
      </c>
      <c r="K72" s="30">
        <f t="shared" si="14"/>
        <v>0</v>
      </c>
      <c r="L72" s="30">
        <f t="shared" si="14"/>
        <v>0</v>
      </c>
      <c r="M72" s="30">
        <f t="shared" si="14"/>
        <v>0</v>
      </c>
      <c r="N72" s="30">
        <f t="shared" si="14"/>
        <v>0</v>
      </c>
      <c r="O72" s="30">
        <f t="shared" si="14"/>
        <v>0</v>
      </c>
      <c r="P72" s="23" t="s">
        <v>33</v>
      </c>
      <c r="Q72" s="23" t="s">
        <v>33</v>
      </c>
    </row>
    <row r="73" spans="1:17" s="1" customFormat="1" ht="17.25" thickTop="1" thickBot="1" x14ac:dyDescent="0.3">
      <c r="A73" s="31" t="s">
        <v>133</v>
      </c>
      <c r="B73" s="17">
        <v>3141</v>
      </c>
      <c r="C73" s="17">
        <v>530</v>
      </c>
      <c r="D73" s="32">
        <v>0</v>
      </c>
      <c r="E73" s="23" t="s">
        <v>33</v>
      </c>
      <c r="F73" s="23" t="s">
        <v>33</v>
      </c>
      <c r="G73" s="23" t="s">
        <v>33</v>
      </c>
      <c r="H73" s="23" t="s">
        <v>33</v>
      </c>
      <c r="I73" s="23" t="s">
        <v>33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23" t="s">
        <v>33</v>
      </c>
      <c r="Q73" s="23" t="s">
        <v>33</v>
      </c>
    </row>
    <row r="74" spans="1:17" s="1" customFormat="1" ht="17.25" thickTop="1" thickBot="1" x14ac:dyDescent="0.3">
      <c r="A74" s="31" t="s">
        <v>134</v>
      </c>
      <c r="B74" s="17">
        <v>3142</v>
      </c>
      <c r="C74" s="17">
        <v>540</v>
      </c>
      <c r="D74" s="32">
        <v>0</v>
      </c>
      <c r="E74" s="23" t="s">
        <v>33</v>
      </c>
      <c r="F74" s="23" t="s">
        <v>33</v>
      </c>
      <c r="G74" s="23" t="s">
        <v>33</v>
      </c>
      <c r="H74" s="23" t="s">
        <v>33</v>
      </c>
      <c r="I74" s="23" t="s">
        <v>33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23" t="s">
        <v>33</v>
      </c>
      <c r="Q74" s="23" t="s">
        <v>33</v>
      </c>
    </row>
    <row r="75" spans="1:17" s="1" customFormat="1" ht="17.25" thickTop="1" thickBot="1" x14ac:dyDescent="0.3">
      <c r="A75" s="31" t="s">
        <v>135</v>
      </c>
      <c r="B75" s="17">
        <v>3143</v>
      </c>
      <c r="C75" s="17">
        <v>550</v>
      </c>
      <c r="D75" s="32">
        <v>0</v>
      </c>
      <c r="E75" s="23" t="s">
        <v>33</v>
      </c>
      <c r="F75" s="23" t="s">
        <v>33</v>
      </c>
      <c r="G75" s="23" t="s">
        <v>33</v>
      </c>
      <c r="H75" s="23" t="s">
        <v>33</v>
      </c>
      <c r="I75" s="23" t="s">
        <v>33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23" t="s">
        <v>33</v>
      </c>
      <c r="Q75" s="23" t="s">
        <v>33</v>
      </c>
    </row>
    <row r="76" spans="1:17" s="1" customFormat="1" ht="17.25" thickTop="1" thickBot="1" x14ac:dyDescent="0.3">
      <c r="A76" s="28" t="s">
        <v>95</v>
      </c>
      <c r="B76" s="29">
        <v>3150</v>
      </c>
      <c r="C76" s="29">
        <v>560</v>
      </c>
      <c r="D76" s="35">
        <v>0</v>
      </c>
      <c r="E76" s="23" t="s">
        <v>33</v>
      </c>
      <c r="F76" s="23" t="s">
        <v>33</v>
      </c>
      <c r="G76" s="23" t="s">
        <v>33</v>
      </c>
      <c r="H76" s="23" t="s">
        <v>33</v>
      </c>
      <c r="I76" s="23" t="s">
        <v>33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23" t="s">
        <v>33</v>
      </c>
      <c r="Q76" s="23" t="s">
        <v>33</v>
      </c>
    </row>
    <row r="77" spans="1:17" s="1" customFormat="1" ht="17.25" thickTop="1" thickBot="1" x14ac:dyDescent="0.3">
      <c r="A77" s="28" t="s">
        <v>96</v>
      </c>
      <c r="B77" s="29">
        <v>3160</v>
      </c>
      <c r="C77" s="29">
        <v>570</v>
      </c>
      <c r="D77" s="35">
        <v>0</v>
      </c>
      <c r="E77" s="23" t="s">
        <v>33</v>
      </c>
      <c r="F77" s="23" t="s">
        <v>33</v>
      </c>
      <c r="G77" s="23" t="s">
        <v>33</v>
      </c>
      <c r="H77" s="23" t="s">
        <v>33</v>
      </c>
      <c r="I77" s="23" t="s">
        <v>33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23" t="s">
        <v>33</v>
      </c>
      <c r="Q77" s="23" t="s">
        <v>33</v>
      </c>
    </row>
    <row r="78" spans="1:17" s="1" customFormat="1" ht="17.25" thickTop="1" thickBot="1" x14ac:dyDescent="0.3">
      <c r="A78" s="27" t="s">
        <v>97</v>
      </c>
      <c r="B78" s="19">
        <v>3200</v>
      </c>
      <c r="C78" s="19">
        <v>580</v>
      </c>
      <c r="D78" s="21">
        <f>SUM(D79:D82)</f>
        <v>0</v>
      </c>
      <c r="E78" s="23" t="s">
        <v>33</v>
      </c>
      <c r="F78" s="23" t="s">
        <v>33</v>
      </c>
      <c r="G78" s="23" t="s">
        <v>33</v>
      </c>
      <c r="H78" s="23" t="s">
        <v>33</v>
      </c>
      <c r="I78" s="23" t="s">
        <v>33</v>
      </c>
      <c r="J78" s="21">
        <f t="shared" ref="J78:O78" si="15">SUM(J79:J82)</f>
        <v>0</v>
      </c>
      <c r="K78" s="21">
        <f t="shared" si="15"/>
        <v>0</v>
      </c>
      <c r="L78" s="21">
        <f t="shared" si="15"/>
        <v>0</v>
      </c>
      <c r="M78" s="21">
        <f t="shared" si="15"/>
        <v>0</v>
      </c>
      <c r="N78" s="21">
        <f t="shared" si="15"/>
        <v>0</v>
      </c>
      <c r="O78" s="21">
        <f t="shared" si="15"/>
        <v>0</v>
      </c>
      <c r="P78" s="23" t="s">
        <v>33</v>
      </c>
      <c r="Q78" s="23" t="s">
        <v>33</v>
      </c>
    </row>
    <row r="79" spans="1:17" s="1" customFormat="1" ht="33" thickTop="1" thickBot="1" x14ac:dyDescent="0.3">
      <c r="A79" s="34" t="s">
        <v>98</v>
      </c>
      <c r="B79" s="29">
        <v>3210</v>
      </c>
      <c r="C79" s="29">
        <v>590</v>
      </c>
      <c r="D79" s="35">
        <v>0</v>
      </c>
      <c r="E79" s="23" t="s">
        <v>33</v>
      </c>
      <c r="F79" s="23" t="s">
        <v>33</v>
      </c>
      <c r="G79" s="23" t="s">
        <v>33</v>
      </c>
      <c r="H79" s="23" t="s">
        <v>33</v>
      </c>
      <c r="I79" s="23" t="s">
        <v>33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23" t="s">
        <v>33</v>
      </c>
      <c r="Q79" s="23" t="s">
        <v>33</v>
      </c>
    </row>
    <row r="80" spans="1:17" s="1" customFormat="1" ht="33" thickTop="1" thickBot="1" x14ac:dyDescent="0.3">
      <c r="A80" s="34" t="s">
        <v>99</v>
      </c>
      <c r="B80" s="29">
        <v>3220</v>
      </c>
      <c r="C80" s="29">
        <v>600</v>
      </c>
      <c r="D80" s="35">
        <v>0</v>
      </c>
      <c r="E80" s="23" t="s">
        <v>33</v>
      </c>
      <c r="F80" s="23" t="s">
        <v>33</v>
      </c>
      <c r="G80" s="23" t="s">
        <v>33</v>
      </c>
      <c r="H80" s="23" t="s">
        <v>33</v>
      </c>
      <c r="I80" s="23" t="s">
        <v>33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23" t="s">
        <v>33</v>
      </c>
      <c r="Q80" s="23" t="s">
        <v>33</v>
      </c>
    </row>
    <row r="81" spans="1:17" s="1" customFormat="1" ht="33" thickTop="1" thickBot="1" x14ac:dyDescent="0.3">
      <c r="A81" s="28" t="s">
        <v>100</v>
      </c>
      <c r="B81" s="29">
        <v>3230</v>
      </c>
      <c r="C81" s="29">
        <v>610</v>
      </c>
      <c r="D81" s="35">
        <v>0</v>
      </c>
      <c r="E81" s="23" t="s">
        <v>33</v>
      </c>
      <c r="F81" s="23" t="s">
        <v>33</v>
      </c>
      <c r="G81" s="23" t="s">
        <v>33</v>
      </c>
      <c r="H81" s="23" t="s">
        <v>33</v>
      </c>
      <c r="I81" s="23" t="s">
        <v>33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23" t="s">
        <v>33</v>
      </c>
      <c r="Q81" s="23" t="s">
        <v>33</v>
      </c>
    </row>
    <row r="82" spans="1:17" s="1" customFormat="1" ht="17.25" thickTop="1" thickBot="1" x14ac:dyDescent="0.3">
      <c r="A82" s="34" t="s">
        <v>101</v>
      </c>
      <c r="B82" s="29">
        <v>3240</v>
      </c>
      <c r="C82" s="29">
        <v>620</v>
      </c>
      <c r="D82" s="35">
        <v>0</v>
      </c>
      <c r="E82" s="23" t="s">
        <v>33</v>
      </c>
      <c r="F82" s="23" t="s">
        <v>33</v>
      </c>
      <c r="G82" s="23" t="s">
        <v>33</v>
      </c>
      <c r="H82" s="23" t="s">
        <v>33</v>
      </c>
      <c r="I82" s="23" t="s">
        <v>33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23" t="s">
        <v>33</v>
      </c>
      <c r="Q82" s="23" t="s">
        <v>33</v>
      </c>
    </row>
    <row r="83" spans="1:17" s="1" customFormat="1" ht="16.5" thickTop="1" x14ac:dyDescent="0.25">
      <c r="A83" s="44"/>
      <c r="B83" s="45"/>
      <c r="C83" s="46"/>
      <c r="D83" s="47"/>
      <c r="E83" s="47"/>
      <c r="F83" s="47"/>
      <c r="G83" s="48"/>
      <c r="H83" s="48"/>
      <c r="I83" s="49"/>
      <c r="J83" s="49"/>
      <c r="K83" s="49"/>
      <c r="L83" s="49"/>
      <c r="M83" s="49"/>
      <c r="N83" s="49"/>
      <c r="O83" s="49"/>
      <c r="P83" s="49"/>
      <c r="Q83" s="49"/>
    </row>
    <row r="84" spans="1:17" s="1" customFormat="1" ht="15.75" customHeight="1" x14ac:dyDescent="0.25">
      <c r="A84" s="50" t="s">
        <v>142</v>
      </c>
      <c r="B84" s="48"/>
      <c r="C84" s="50"/>
      <c r="D84" s="49"/>
      <c r="E84" s="49"/>
      <c r="F84" s="49"/>
      <c r="G84" s="49"/>
      <c r="H84" s="143" t="s">
        <v>154</v>
      </c>
      <c r="I84" s="143"/>
      <c r="J84" s="48"/>
      <c r="K84" s="48"/>
      <c r="L84" s="48"/>
      <c r="M84" s="48"/>
      <c r="N84" s="48"/>
      <c r="O84" s="48"/>
      <c r="P84" s="48"/>
      <c r="Q84" s="48"/>
    </row>
    <row r="85" spans="1:17" s="1" customFormat="1" x14ac:dyDescent="0.25">
      <c r="A85" s="50"/>
      <c r="B85" s="48"/>
      <c r="C85" s="50"/>
      <c r="D85" s="51" t="s">
        <v>109</v>
      </c>
      <c r="E85" s="51"/>
      <c r="F85" s="51"/>
      <c r="G85" s="48"/>
      <c r="H85" s="130" t="s">
        <v>110</v>
      </c>
      <c r="I85" s="130"/>
      <c r="J85" s="48"/>
      <c r="K85" s="48"/>
      <c r="L85" s="48"/>
      <c r="M85" s="48"/>
      <c r="N85" s="48"/>
      <c r="O85" s="48"/>
      <c r="P85" s="48"/>
      <c r="Q85" s="48"/>
    </row>
    <row r="86" spans="1:17" s="1" customFormat="1" x14ac:dyDescent="0.25">
      <c r="A86" s="50" t="s">
        <v>111</v>
      </c>
      <c r="B86" s="48"/>
      <c r="C86" s="6"/>
      <c r="D86" s="52"/>
      <c r="E86" s="52"/>
      <c r="F86" s="52"/>
      <c r="G86" s="48"/>
      <c r="H86" s="144" t="s">
        <v>112</v>
      </c>
      <c r="I86" s="144"/>
      <c r="J86" s="48"/>
      <c r="K86" s="48"/>
      <c r="L86" s="48"/>
      <c r="M86" s="48"/>
      <c r="N86" s="48"/>
      <c r="O86" s="48"/>
      <c r="P86" s="48"/>
      <c r="Q86" s="48"/>
    </row>
    <row r="87" spans="1:17" s="1" customFormat="1" x14ac:dyDescent="0.25">
      <c r="A87" s="53"/>
      <c r="B87" s="48"/>
      <c r="C87" s="6"/>
      <c r="D87" s="51" t="s">
        <v>109</v>
      </c>
      <c r="E87" s="51"/>
      <c r="F87" s="51"/>
      <c r="G87" s="48"/>
      <c r="H87" s="130" t="s">
        <v>110</v>
      </c>
      <c r="I87" s="130"/>
      <c r="J87" s="48"/>
      <c r="K87" s="48"/>
      <c r="L87" s="48"/>
      <c r="M87" s="48"/>
      <c r="N87" s="48"/>
      <c r="O87" s="48"/>
      <c r="P87" s="48"/>
      <c r="Q87" s="48"/>
    </row>
    <row r="88" spans="1:17" s="1" customForma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</row>
  </sheetData>
  <mergeCells count="50">
    <mergeCell ref="Q17:Q18"/>
    <mergeCell ref="H84:I84"/>
    <mergeCell ref="H85:I85"/>
    <mergeCell ref="H86:I86"/>
    <mergeCell ref="H87:I87"/>
    <mergeCell ref="A9:D9"/>
    <mergeCell ref="E9:F9"/>
    <mergeCell ref="G9:N9"/>
    <mergeCell ref="A10:D10"/>
    <mergeCell ref="E10:F10"/>
    <mergeCell ref="G10:Q10"/>
    <mergeCell ref="A11:D11"/>
    <mergeCell ref="E11:F11"/>
    <mergeCell ref="G11:Q11"/>
    <mergeCell ref="A12:D12"/>
    <mergeCell ref="E12:F12"/>
    <mergeCell ref="G12:Q12"/>
    <mergeCell ref="A15:A18"/>
    <mergeCell ref="B15:B18"/>
    <mergeCell ref="C15:C18"/>
    <mergeCell ref="D15:D18"/>
    <mergeCell ref="E15:F15"/>
    <mergeCell ref="G15:G18"/>
    <mergeCell ref="H15:H18"/>
    <mergeCell ref="I15:I18"/>
    <mergeCell ref="J15:M15"/>
    <mergeCell ref="N15:O15"/>
    <mergeCell ref="P15:Q16"/>
    <mergeCell ref="E16:E18"/>
    <mergeCell ref="F16:F18"/>
    <mergeCell ref="J16:J18"/>
    <mergeCell ref="K16:M16"/>
    <mergeCell ref="N16:N18"/>
    <mergeCell ref="O16:O18"/>
    <mergeCell ref="K17:K18"/>
    <mergeCell ref="L17:M17"/>
    <mergeCell ref="P17:P18"/>
    <mergeCell ref="I1:Q2"/>
    <mergeCell ref="A3:Q3"/>
    <mergeCell ref="A4:I4"/>
    <mergeCell ref="A5:Q5"/>
    <mergeCell ref="B6:K6"/>
    <mergeCell ref="L6:M6"/>
    <mergeCell ref="P6:Q6"/>
    <mergeCell ref="B7:K7"/>
    <mergeCell ref="L7:M7"/>
    <mergeCell ref="P7:Q7"/>
    <mergeCell ref="B8:K8"/>
    <mergeCell ref="L8:M8"/>
    <mergeCell ref="P8:Q8"/>
  </mergeCells>
  <pageMargins left="0.11811023622047245" right="0.11811023622047245" top="0.19685039370078741" bottom="0.19685039370078741" header="0.31496062992125984" footer="0.31496062992125984"/>
  <pageSetup paperSize="9" scale="1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 4.2 0611021</vt:lpstr>
      <vt:lpstr>Ф 4.1 0611021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Настя</cp:lastModifiedBy>
  <cp:lastPrinted>2023-03-17T10:22:02Z</cp:lastPrinted>
  <dcterms:created xsi:type="dcterms:W3CDTF">2018-07-09T07:35:28Z</dcterms:created>
  <dcterms:modified xsi:type="dcterms:W3CDTF">2024-10-17T13:52:34Z</dcterms:modified>
</cp:coreProperties>
</file>